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imartinez\Documents\2023\Wetlands_BTR\Informe_marzo\OneDrive-2023-03-08\"/>
    </mc:Choice>
  </mc:AlternateContent>
  <xr:revisionPtr revIDLastSave="0" documentId="13_ncr:1_{5C37582E-86B0-4668-B99F-262BFA21C23B}" xr6:coauthVersionLast="47" xr6:coauthVersionMax="47" xr10:uidLastSave="{00000000-0000-0000-0000-000000000000}"/>
  <bookViews>
    <workbookView xWindow="-120" yWindow="-120" windowWidth="20730" windowHeight="11160" firstSheet="1" activeTab="4" xr2:uid="{00000000-000D-0000-FFFF-FFFF00000000}"/>
  </bookViews>
  <sheets>
    <sheet name="Hoja1" sheetId="1" state="hidden" r:id="rId1"/>
    <sheet name="LEÑA" sheetId="3" r:id="rId2"/>
    <sheet name="Madera Plantación" sheetId="4" r:id="rId3"/>
    <sheet name="Madera Bosque Natural" sheetId="5" r:id="rId4"/>
    <sheet name="Incendios" sheetId="8"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4" l="1"/>
  <c r="G6" i="4"/>
  <c r="G7" i="4"/>
  <c r="G8" i="4"/>
  <c r="G9" i="4"/>
  <c r="G10" i="4"/>
  <c r="G11" i="4"/>
  <c r="G12" i="4"/>
  <c r="G13" i="4"/>
  <c r="G14" i="4"/>
  <c r="I59" i="3" l="1"/>
  <c r="E6" i="3" l="1"/>
  <c r="F6" i="3" s="1"/>
  <c r="E7" i="3"/>
  <c r="F7" i="3" s="1"/>
  <c r="E8" i="3"/>
  <c r="F8" i="3" s="1"/>
  <c r="E9" i="3"/>
  <c r="F9" i="3" s="1"/>
  <c r="E10" i="3"/>
  <c r="E11" i="3"/>
  <c r="F11" i="3" s="1"/>
  <c r="E12" i="3"/>
  <c r="F12" i="3" s="1"/>
  <c r="E13" i="3"/>
  <c r="F13" i="3" s="1"/>
  <c r="E14" i="3"/>
  <c r="F14" i="3" s="1"/>
  <c r="E15" i="3"/>
  <c r="F15" i="3" s="1"/>
  <c r="F10" i="3"/>
  <c r="I10" i="3" l="1"/>
  <c r="H10" i="3"/>
  <c r="G10" i="3"/>
  <c r="I13" i="3"/>
  <c r="H13" i="3"/>
  <c r="G13" i="3"/>
  <c r="H12" i="3"/>
  <c r="G12" i="3"/>
  <c r="I12" i="3"/>
  <c r="H6" i="3"/>
  <c r="G6" i="3"/>
  <c r="I6" i="3"/>
  <c r="G15" i="3"/>
  <c r="I15" i="3"/>
  <c r="H15" i="3"/>
  <c r="I9" i="3"/>
  <c r="H9" i="3"/>
  <c r="G9" i="3"/>
  <c r="I11" i="3"/>
  <c r="H11" i="3"/>
  <c r="G11" i="3"/>
  <c r="I7" i="3"/>
  <c r="H7" i="3"/>
  <c r="G7" i="3"/>
  <c r="I8" i="3"/>
  <c r="H8" i="3"/>
  <c r="G8" i="3"/>
  <c r="I14" i="3"/>
  <c r="H14" i="3"/>
  <c r="G14" i="3"/>
</calcChain>
</file>

<file path=xl/sharedStrings.xml><?xml version="1.0" encoding="utf-8"?>
<sst xmlns="http://schemas.openxmlformats.org/spreadsheetml/2006/main" count="157" uniqueCount="123">
  <si>
    <t>RTH</t>
  </si>
  <si>
    <t>Región Tropical Húmeda</t>
  </si>
  <si>
    <t>RTMH</t>
  </si>
  <si>
    <t>Región Tropical Muy Húmeda</t>
  </si>
  <si>
    <t>RTM</t>
  </si>
  <si>
    <t>Región Tropical Montano</t>
  </si>
  <si>
    <t>Tipo de datos de actividad</t>
  </si>
  <si>
    <t xml:space="preserve">Valores de dato de actividad </t>
  </si>
  <si>
    <t>Referencia</t>
  </si>
  <si>
    <t>Otra información</t>
  </si>
  <si>
    <t>Nombre del documento de donde se obtuvo la información</t>
  </si>
  <si>
    <t>Incremento Medio Anual por región climática</t>
  </si>
  <si>
    <t>Nombre común</t>
  </si>
  <si>
    <t>Nombre científico</t>
  </si>
  <si>
    <t>Regiones Climáticas</t>
  </si>
  <si>
    <t>Teca</t>
  </si>
  <si>
    <t xml:space="preserve">Tectona grandis </t>
  </si>
  <si>
    <t>Pino caribea</t>
  </si>
  <si>
    <t>Pinus caribaea</t>
  </si>
  <si>
    <t>Cedro espino</t>
  </si>
  <si>
    <t>Bombacopsis quinata</t>
  </si>
  <si>
    <t>Acacia mangio</t>
  </si>
  <si>
    <t>Acacia mangium</t>
  </si>
  <si>
    <t>Caoba africana</t>
  </si>
  <si>
    <t>Khaya senegalensis</t>
  </si>
  <si>
    <t xml:space="preserve">Caoba </t>
  </si>
  <si>
    <t>Swietenia macrophylla</t>
  </si>
  <si>
    <t>Cedro amargo</t>
  </si>
  <si>
    <t>Cedrela odorata</t>
  </si>
  <si>
    <t>Otras especies</t>
  </si>
  <si>
    <t>CUADRO DERIVADO DEL ARCHIVO AJUSTADO: IMA de Plantaciones Rev. RGR</t>
  </si>
  <si>
    <t xml:space="preserve">(Tierras Forestales) Datos de Actividad </t>
  </si>
  <si>
    <t>Años</t>
  </si>
  <si>
    <t>Fuente</t>
  </si>
  <si>
    <t>Comentarios                       Procedimiento utilizado</t>
  </si>
  <si>
    <t>Kbep = Kilobarriles equivalentes de petróleo</t>
  </si>
  <si>
    <t>Toneladas</t>
  </si>
  <si>
    <r>
      <t>m</t>
    </r>
    <r>
      <rPr>
        <b/>
        <vertAlign val="superscript"/>
        <sz val="9"/>
        <color rgb="FF000000"/>
        <rFont val="Arial"/>
        <family val="2"/>
      </rPr>
      <t>3</t>
    </r>
  </si>
  <si>
    <t>Bosque Maduro</t>
  </si>
  <si>
    <t>Bosque S.</t>
  </si>
  <si>
    <t>Rastrojo</t>
  </si>
  <si>
    <t>Consumo Anual de Leña</t>
  </si>
  <si>
    <t>Para valores en Kbep: Secretaria Nacional de Energìa - Panamá</t>
  </si>
  <si>
    <t>Datos en rojo para los Cálculos de UTCUTS_TF</t>
  </si>
  <si>
    <t>Consultoría - Determinaccion de datos de densidades de especies forestales -Version Semi final -02.05.2020</t>
  </si>
  <si>
    <t>Secretaría de Energía lo determinó señalando el siguiente procedimiento:                                               1. Se utiliza como base los datos de los censos nacionales de población y vivienda que indican el número de viviendas que consumen leña en el país.</t>
  </si>
  <si>
    <t>2. Se estima el consumo de leña por vivienda utilizando un consumo promedio por familia equivalente a 5.48 metros cúbicos.</t>
  </si>
  <si>
    <t>Tonelada</t>
  </si>
  <si>
    <t>KBEP</t>
  </si>
  <si>
    <t>3. Se aplica la metodología de OLADE:   Producción = Consumo Final</t>
  </si>
  <si>
    <t>Densidad determinada por Secretaría de Energía</t>
  </si>
  <si>
    <t>Desidad promedio recomendada, criterio de experto</t>
  </si>
  <si>
    <r>
      <t>Para valores en Toneladas y m</t>
    </r>
    <r>
      <rPr>
        <vertAlign val="superscript"/>
        <sz val="9"/>
        <color theme="1"/>
        <rFont val="Calibri"/>
        <family val="2"/>
        <scheme val="minor"/>
      </rPr>
      <t>3</t>
    </r>
    <r>
      <rPr>
        <sz val="9"/>
        <color theme="1"/>
        <rFont val="Calibri"/>
        <family val="2"/>
        <scheme val="minor"/>
      </rPr>
      <t>:                                               se realizaron transformaciones (equipo AFOLU)</t>
    </r>
  </si>
  <si>
    <r>
      <t xml:space="preserve">Los valores porcentuales serán los utilizados en los cálculos de UTCUTS y serán </t>
    </r>
    <r>
      <rPr>
        <u/>
        <sz val="9"/>
        <color rgb="FF000000"/>
        <rFont val="Calibri"/>
        <family val="2"/>
        <scheme val="minor"/>
      </rPr>
      <t xml:space="preserve">discutidos </t>
    </r>
    <r>
      <rPr>
        <sz val="9"/>
        <color rgb="FF000000"/>
        <rFont val="Calibri"/>
        <family val="2"/>
        <scheme val="minor"/>
      </rPr>
      <t>por el equipo AFOLU y la Dirección Forestal de MiAMBIENTE.</t>
    </r>
  </si>
  <si>
    <t>Especies usadas para leña</t>
  </si>
  <si>
    <r>
      <t>m</t>
    </r>
    <r>
      <rPr>
        <vertAlign val="superscript"/>
        <sz val="9"/>
        <color theme="1"/>
        <rFont val="Calibri"/>
        <family val="2"/>
        <scheme val="minor"/>
      </rPr>
      <t>3</t>
    </r>
  </si>
  <si>
    <t>Porcentajes cálculados por criterio de experto Raúl Gutiérrez</t>
  </si>
  <si>
    <t>Consumo de leña - FINAL</t>
  </si>
  <si>
    <t>Este criterio de experto fue realizado con base al promedio cálculado en el siguiente cuadro:</t>
  </si>
  <si>
    <t>Algunas de las Especies más Buscadas para Leña</t>
  </si>
  <si>
    <t>Nombe común</t>
  </si>
  <si>
    <t>Densidad</t>
  </si>
  <si>
    <t>Corotú</t>
  </si>
  <si>
    <t>Enterolobium cyclocarpum</t>
  </si>
  <si>
    <t>Guácimo</t>
  </si>
  <si>
    <t>Guazuma ulmifolia</t>
  </si>
  <si>
    <t>Guabo</t>
  </si>
  <si>
    <t>Inga sp</t>
  </si>
  <si>
    <t>Guachapali</t>
  </si>
  <si>
    <t>Samanea saman</t>
  </si>
  <si>
    <t>Higuerón</t>
  </si>
  <si>
    <t>Ficus insipida</t>
  </si>
  <si>
    <t>Laurel</t>
  </si>
  <si>
    <t>Cordia alliodora</t>
  </si>
  <si>
    <t>Macano</t>
  </si>
  <si>
    <t>Diphysa americana</t>
  </si>
  <si>
    <t>Madroño</t>
  </si>
  <si>
    <t>Calycophyllum sp</t>
  </si>
  <si>
    <t>Nance</t>
  </si>
  <si>
    <t>Byrsonima crassifolia</t>
  </si>
  <si>
    <t>Quira</t>
  </si>
  <si>
    <t>Platymiscium pinnatum</t>
  </si>
  <si>
    <t>Roble</t>
  </si>
  <si>
    <t>Tabebuia rosea</t>
  </si>
  <si>
    <t>Sigua</t>
  </si>
  <si>
    <t>Nectandra lineata</t>
  </si>
  <si>
    <t>Promedio</t>
  </si>
  <si>
    <t xml:space="preserve">Fuente: Raúl Gutiérrez </t>
  </si>
  <si>
    <t>Comentarios       Procedimiento utilizado</t>
  </si>
  <si>
    <r>
      <t xml:space="preserve">Pino          </t>
    </r>
    <r>
      <rPr>
        <sz val="9"/>
        <color theme="1"/>
        <rFont val="Calibri"/>
        <family val="2"/>
        <scheme val="minor"/>
      </rPr>
      <t>(m</t>
    </r>
    <r>
      <rPr>
        <vertAlign val="superscript"/>
        <sz val="9"/>
        <color theme="1"/>
        <rFont val="Calibri"/>
        <family val="2"/>
        <scheme val="minor"/>
      </rPr>
      <t>3</t>
    </r>
    <r>
      <rPr>
        <sz val="9"/>
        <color theme="1"/>
        <rFont val="Calibri"/>
        <family val="2"/>
        <scheme val="minor"/>
      </rPr>
      <t>)</t>
    </r>
  </si>
  <si>
    <r>
      <t xml:space="preserve">Teca          </t>
    </r>
    <r>
      <rPr>
        <sz val="9"/>
        <color theme="1"/>
        <rFont val="Calibri"/>
        <family val="2"/>
        <scheme val="minor"/>
      </rPr>
      <t>(m</t>
    </r>
    <r>
      <rPr>
        <vertAlign val="superscript"/>
        <sz val="9"/>
        <color theme="1"/>
        <rFont val="Calibri"/>
        <family val="2"/>
        <scheme val="minor"/>
      </rPr>
      <t>3</t>
    </r>
    <r>
      <rPr>
        <sz val="9"/>
        <color theme="1"/>
        <rFont val="Calibri"/>
        <family val="2"/>
        <scheme val="minor"/>
      </rPr>
      <t>)</t>
    </r>
  </si>
  <si>
    <r>
      <t xml:space="preserve">Otras                  </t>
    </r>
    <r>
      <rPr>
        <sz val="9"/>
        <color theme="1"/>
        <rFont val="Calibri"/>
        <family val="2"/>
        <scheme val="minor"/>
      </rPr>
      <t>(m</t>
    </r>
    <r>
      <rPr>
        <vertAlign val="superscript"/>
        <sz val="9"/>
        <color theme="1"/>
        <rFont val="Calibri"/>
        <family val="2"/>
        <scheme val="minor"/>
      </rPr>
      <t>3</t>
    </r>
    <r>
      <rPr>
        <sz val="9"/>
        <color theme="1"/>
        <rFont val="Calibri"/>
        <family val="2"/>
        <scheme val="minor"/>
      </rPr>
      <t>)</t>
    </r>
  </si>
  <si>
    <t>Total Latifoliadas</t>
  </si>
  <si>
    <r>
      <t xml:space="preserve">Total          </t>
    </r>
    <r>
      <rPr>
        <sz val="9"/>
        <color theme="1"/>
        <rFont val="Calibri"/>
        <family val="2"/>
        <scheme val="minor"/>
      </rPr>
      <t>(m</t>
    </r>
    <r>
      <rPr>
        <vertAlign val="superscript"/>
        <sz val="9"/>
        <color theme="1"/>
        <rFont val="Calibri"/>
        <family val="2"/>
        <scheme val="minor"/>
      </rPr>
      <t>3</t>
    </r>
    <r>
      <rPr>
        <sz val="9"/>
        <color theme="1"/>
        <rFont val="Calibri"/>
        <family val="2"/>
        <scheme val="minor"/>
      </rPr>
      <t>)</t>
    </r>
  </si>
  <si>
    <t>Volumen Arpovechado del Bosque Plantado</t>
  </si>
  <si>
    <t>Cuadro generado con datos de diferentes fuentes documentadas, consultas con expertos y extrapolaciones</t>
  </si>
  <si>
    <t>Los volumenes de teca en ese cuadro, estan asjutados con el coeficiente de ajuste por el uso de la fórmula Hoppus</t>
  </si>
  <si>
    <t>1. INEC (2009 - 2016)</t>
  </si>
  <si>
    <t>2. Estadísticas de produccion de madera de MiAMBIENTE (2017)</t>
  </si>
  <si>
    <t>3. ANARAP (Datos de teca de 2017)</t>
  </si>
  <si>
    <t>4. Datos de teca: 2002-2005, estimados con base en las estadísticas de reforestacion de MiAMBIENTE (1992 - 2000)</t>
  </si>
  <si>
    <t>5. Extrapolaciones (para teca y pino: 2006 - 2008)</t>
  </si>
  <si>
    <r>
      <t>Volumen de la fuente original                                     (m</t>
    </r>
    <r>
      <rPr>
        <vertAlign val="superscript"/>
        <sz val="9"/>
        <color theme="1"/>
        <rFont val="Calibri"/>
        <family val="2"/>
        <scheme val="minor"/>
      </rPr>
      <t>3</t>
    </r>
    <r>
      <rPr>
        <sz val="9"/>
        <color theme="1"/>
        <rFont val="Calibri"/>
        <family val="2"/>
        <scheme val="minor"/>
      </rPr>
      <t>)</t>
    </r>
  </si>
  <si>
    <r>
      <t>Volumen rollizo, con corteza        (m</t>
    </r>
    <r>
      <rPr>
        <vertAlign val="superscript"/>
        <sz val="9"/>
        <color theme="1"/>
        <rFont val="Calibri"/>
        <family val="2"/>
        <scheme val="minor"/>
      </rPr>
      <t>3</t>
    </r>
    <r>
      <rPr>
        <sz val="9"/>
        <color theme="1"/>
        <rFont val="Calibri"/>
        <family val="2"/>
        <scheme val="minor"/>
      </rPr>
      <t>)</t>
    </r>
  </si>
  <si>
    <t>Volumen Aprovechado del Bosque Natural</t>
  </si>
  <si>
    <t xml:space="preserve"> Datos del periodo: 2006 - 2016: Instituto Nacional de Estadisticas y Censo de Panamá</t>
  </si>
  <si>
    <t xml:space="preserve"> Los datos del periodo: 2007 - 2017, tambien fueron ajustado en un 25% y 35 %, ya que mediante la Resolucion AG- 0168 - 2007, de 2 de abril d 2007, se aplió un descuento 25% y 35% al volumen rollizo, según la forma de la troza.</t>
  </si>
  <si>
    <t>Comentarios                                      Procedimiento utilizado</t>
  </si>
  <si>
    <r>
      <t xml:space="preserve">Superficie Anual Quemada                                                                                                                                                                                                                                      </t>
    </r>
    <r>
      <rPr>
        <sz val="9"/>
        <color theme="1"/>
        <rFont val="Calibri"/>
        <family val="2"/>
        <scheme val="minor"/>
      </rPr>
      <t>Hectáreas (ha)</t>
    </r>
  </si>
  <si>
    <t xml:space="preserve">N° de Incendios </t>
  </si>
  <si>
    <t>Bosque Secundario</t>
  </si>
  <si>
    <t>Manglar</t>
  </si>
  <si>
    <r>
      <t>Plantaciones</t>
    </r>
    <r>
      <rPr>
        <vertAlign val="superscript"/>
        <sz val="9"/>
        <color theme="1"/>
        <rFont val="Calibri"/>
        <family val="2"/>
        <scheme val="minor"/>
      </rPr>
      <t xml:space="preserve"> 1/</t>
    </r>
  </si>
  <si>
    <t>Pastos</t>
  </si>
  <si>
    <r>
      <t xml:space="preserve">Cultivos </t>
    </r>
    <r>
      <rPr>
        <vertAlign val="superscript"/>
        <sz val="9"/>
        <color theme="1"/>
        <rFont val="Calibri"/>
        <family val="2"/>
        <scheme val="minor"/>
      </rPr>
      <t>2/</t>
    </r>
  </si>
  <si>
    <t>Caña</t>
  </si>
  <si>
    <t>Indendios</t>
  </si>
  <si>
    <t>Ministerio de Ambiente de Panamá</t>
  </si>
  <si>
    <t>Incendios - Cuadro Final</t>
  </si>
  <si>
    <t>Aclaración: la quema de bosques en este cuadro difiere de la del cuadro de quema de bosques talados, ya que en el primero el bosque esta de pie, por lo que por lo general, lo que se quema es la hojarasca, la necromasa y el sotobosque.  En cambio, en la quema de biomasa talada, el bosque ha sido elimidado, para dar lugar a actividades agropecuarias principalmente y la quema en este caso, cosume alrededor del 80% de la biomasa talada.</t>
  </si>
  <si>
    <r>
      <t xml:space="preserve">1/ Por el momento aplicar </t>
    </r>
    <r>
      <rPr>
        <sz val="9"/>
        <color rgb="FFFF0000"/>
        <rFont val="Calibri"/>
        <family val="2"/>
        <scheme val="minor"/>
      </rPr>
      <t xml:space="preserve">70% </t>
    </r>
    <r>
      <rPr>
        <sz val="9"/>
        <color theme="1"/>
        <rFont val="Calibri"/>
        <family val="2"/>
        <scheme val="minor"/>
      </rPr>
      <t xml:space="preserve">a conìferas y </t>
    </r>
    <r>
      <rPr>
        <sz val="9"/>
        <color rgb="FFFF0000"/>
        <rFont val="Calibri"/>
        <family val="2"/>
        <scheme val="minor"/>
      </rPr>
      <t>30%</t>
    </r>
    <r>
      <rPr>
        <sz val="9"/>
        <color theme="1"/>
        <rFont val="Calibri"/>
        <family val="2"/>
        <scheme val="minor"/>
      </rPr>
      <t xml:space="preserve"> en latifoliadas (esto se consulta con DIVEDA)</t>
    </r>
  </si>
  <si>
    <t>2/ Cultivos diferentes al cultivo de la caña de azúcar.  Se hacae esta separación, para poder realizar el cálculo de las emisiones por separado</t>
  </si>
  <si>
    <t>NIVEL DE REFERENCIA FORESTAL DE PANAMA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</si>
</sst>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9" x14ac:knownFonts="1">
    <font>
      <sz val="11"/>
      <color theme="1"/>
      <name val="Calibri"/>
      <family val="2"/>
      <scheme val="minor"/>
    </font>
    <font>
      <sz val="8"/>
      <color theme="1"/>
      <name val="Calibri"/>
      <family val="2"/>
      <scheme val="minor"/>
    </font>
    <font>
      <b/>
      <sz val="11"/>
      <color theme="1"/>
      <name val="Calibri"/>
      <family val="2"/>
      <scheme val="minor"/>
    </font>
    <font>
      <sz val="8"/>
      <color rgb="FF0000FF"/>
      <name val="Calibri"/>
      <family val="2"/>
      <scheme val="minor"/>
    </font>
    <font>
      <b/>
      <sz val="8"/>
      <color theme="1"/>
      <name val="Calibri"/>
      <family val="2"/>
      <scheme val="minor"/>
    </font>
    <font>
      <sz val="8"/>
      <color rgb="FF000000"/>
      <name val="Calibri"/>
      <family val="2"/>
      <scheme val="minor"/>
    </font>
    <font>
      <b/>
      <sz val="9"/>
      <color rgb="FF000000"/>
      <name val="Arial"/>
      <family val="2"/>
    </font>
    <font>
      <b/>
      <vertAlign val="superscript"/>
      <sz val="9"/>
      <color rgb="FF000000"/>
      <name val="Arial"/>
      <family val="2"/>
    </font>
    <font>
      <sz val="9"/>
      <color theme="1"/>
      <name val="Calibri"/>
      <family val="2"/>
      <scheme val="minor"/>
    </font>
    <font>
      <vertAlign val="superscript"/>
      <sz val="9"/>
      <color theme="1"/>
      <name val="Calibri"/>
      <family val="2"/>
      <scheme val="minor"/>
    </font>
    <font>
      <sz val="9"/>
      <color rgb="FF000000"/>
      <name val="Calibri"/>
      <family val="2"/>
      <scheme val="minor"/>
    </font>
    <font>
      <sz val="9"/>
      <name val="Calibri"/>
      <family val="2"/>
      <scheme val="minor"/>
    </font>
    <font>
      <sz val="11"/>
      <color theme="1"/>
      <name val="Arial Black"/>
      <family val="2"/>
    </font>
    <font>
      <b/>
      <sz val="9"/>
      <color theme="1"/>
      <name val="Calibri"/>
      <family val="2"/>
      <scheme val="minor"/>
    </font>
    <font>
      <b/>
      <sz val="12"/>
      <color theme="1"/>
      <name val="Calibri"/>
      <family val="2"/>
      <scheme val="minor"/>
    </font>
    <font>
      <u/>
      <sz val="11"/>
      <color theme="10"/>
      <name val="Calibri"/>
      <family val="2"/>
      <scheme val="minor"/>
    </font>
    <font>
      <u/>
      <sz val="9"/>
      <color rgb="FF000000"/>
      <name val="Calibri"/>
      <family val="2"/>
      <scheme val="minor"/>
    </font>
    <font>
      <sz val="9"/>
      <color rgb="FFFF0000"/>
      <name val="Calibri"/>
      <family val="2"/>
      <scheme val="minor"/>
    </font>
    <font>
      <b/>
      <sz val="9"/>
      <color rgb="FFFF0000"/>
      <name val="Calibri"/>
      <family val="2"/>
      <scheme val="minor"/>
    </font>
  </fonts>
  <fills count="11">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E8FF75"/>
        <bgColor indexed="64"/>
      </patternFill>
    </fill>
    <fill>
      <patternFill patternType="solid">
        <fgColor rgb="FFEBFA94"/>
        <bgColor indexed="64"/>
      </patternFill>
    </fill>
    <fill>
      <patternFill patternType="solid">
        <fgColor rgb="FFE9F89E"/>
        <bgColor indexed="64"/>
      </patternFill>
    </fill>
    <fill>
      <patternFill patternType="solid">
        <fgColor rgb="FFEFF89E"/>
        <bgColor indexed="64"/>
      </patternFill>
    </fill>
    <fill>
      <patternFill patternType="solid">
        <fgColor theme="7"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63">
    <xf numFmtId="0" fontId="0" fillId="0" borderId="0" xfId="0"/>
    <xf numFmtId="0" fontId="0" fillId="0" borderId="0" xfId="0" applyAlignment="1">
      <alignment horizontal="center"/>
    </xf>
    <xf numFmtId="0" fontId="1" fillId="0" borderId="0" xfId="0" applyFont="1"/>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vertical="center"/>
    </xf>
    <xf numFmtId="2" fontId="5" fillId="0" borderId="1" xfId="0" applyNumberFormat="1" applyFont="1" applyBorder="1" applyAlignment="1">
      <alignment horizontal="center" vertical="center"/>
    </xf>
    <xf numFmtId="2" fontId="5" fillId="3" borderId="1"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5" fillId="0" borderId="1" xfId="0" applyFont="1" applyBorder="1" applyAlignment="1">
      <alignment vertical="center" wrapText="1"/>
    </xf>
    <xf numFmtId="0" fontId="3" fillId="0" borderId="0" xfId="0" applyFont="1"/>
    <xf numFmtId="0" fontId="0" fillId="0" borderId="5" xfId="0" applyBorder="1" applyAlignment="1">
      <alignment vertical="center" wrapText="1"/>
    </xf>
    <xf numFmtId="0" fontId="4" fillId="5" borderId="1" xfId="0" applyFont="1" applyFill="1" applyBorder="1" applyAlignment="1">
      <alignment horizontal="center" vertical="center" wrapText="1"/>
    </xf>
    <xf numFmtId="0" fontId="0" fillId="0" borderId="14" xfId="0" applyBorder="1" applyAlignment="1">
      <alignment horizontal="center" vertical="center" wrapText="1"/>
    </xf>
    <xf numFmtId="0" fontId="8" fillId="0" borderId="1" xfId="0" applyFont="1" applyBorder="1" applyAlignment="1">
      <alignment horizontal="left"/>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8" fillId="0" borderId="1" xfId="0" applyFont="1" applyBorder="1" applyAlignment="1">
      <alignment horizontal="center"/>
    </xf>
    <xf numFmtId="2" fontId="8" fillId="0" borderId="1" xfId="0" applyNumberFormat="1" applyFont="1" applyBorder="1" applyAlignment="1">
      <alignment horizontal="center"/>
    </xf>
    <xf numFmtId="2" fontId="8"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xf>
    <xf numFmtId="3" fontId="11" fillId="0" borderId="1" xfId="0" applyNumberFormat="1" applyFont="1" applyBorder="1" applyAlignment="1">
      <alignment horizontal="center"/>
    </xf>
    <xf numFmtId="3" fontId="8" fillId="0" borderId="3" xfId="0" applyNumberFormat="1" applyFont="1" applyBorder="1" applyAlignment="1">
      <alignment horizontal="center"/>
    </xf>
    <xf numFmtId="3" fontId="8" fillId="0" borderId="1" xfId="0" applyNumberFormat="1" applyFont="1" applyBorder="1" applyAlignment="1">
      <alignment horizontal="center"/>
    </xf>
    <xf numFmtId="3" fontId="10" fillId="0" borderId="1" xfId="0" applyNumberFormat="1" applyFont="1" applyBorder="1" applyAlignment="1">
      <alignment horizontal="center" vertical="center"/>
    </xf>
    <xf numFmtId="3" fontId="11" fillId="0" borderId="9" xfId="0" applyNumberFormat="1" applyFont="1" applyBorder="1" applyAlignment="1">
      <alignment horizontal="center" vertical="center"/>
    </xf>
    <xf numFmtId="3" fontId="0" fillId="0" borderId="0" xfId="0" applyNumberFormat="1"/>
    <xf numFmtId="3" fontId="0" fillId="0" borderId="14" xfId="0" applyNumberFormat="1" applyBorder="1" applyAlignment="1">
      <alignment horizontal="center" wrapText="1"/>
    </xf>
    <xf numFmtId="3" fontId="8" fillId="0" borderId="1" xfId="0" applyNumberFormat="1" applyFont="1" applyBorder="1" applyAlignment="1">
      <alignment horizontal="center" vertical="center" wrapText="1"/>
    </xf>
    <xf numFmtId="0" fontId="8" fillId="0" borderId="0" xfId="0" applyFont="1" applyAlignment="1">
      <alignment horizontal="right" vertical="center" wrapText="1"/>
    </xf>
    <xf numFmtId="3" fontId="8" fillId="0" borderId="0" xfId="0" applyNumberFormat="1"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0" fillId="0" borderId="9" xfId="0" applyFont="1" applyBorder="1" applyAlignment="1">
      <alignment horizontal="center" vertical="center"/>
    </xf>
    <xf numFmtId="0" fontId="0" fillId="0" borderId="25" xfId="0" applyBorder="1"/>
    <xf numFmtId="0" fontId="0" fillId="0" borderId="29" xfId="0" applyBorder="1" applyAlignment="1">
      <alignment horizontal="center" vertical="center" wrapText="1"/>
    </xf>
    <xf numFmtId="0" fontId="8" fillId="0" borderId="0" xfId="0" applyFont="1" applyAlignment="1">
      <alignment horizontal="center"/>
    </xf>
    <xf numFmtId="9" fontId="8" fillId="7" borderId="1" xfId="0" applyNumberFormat="1" applyFont="1" applyFill="1" applyBorder="1" applyAlignment="1">
      <alignment horizontal="center"/>
    </xf>
    <xf numFmtId="3" fontId="8" fillId="0" borderId="1" xfId="0" applyNumberFormat="1" applyFont="1" applyBorder="1"/>
    <xf numFmtId="0" fontId="12" fillId="0" borderId="0" xfId="0" applyFont="1"/>
    <xf numFmtId="0" fontId="0" fillId="0" borderId="35" xfId="0" applyBorder="1"/>
    <xf numFmtId="0" fontId="1" fillId="0" borderId="1" xfId="0" applyFont="1" applyBorder="1" applyAlignment="1">
      <alignment horizontal="center"/>
    </xf>
    <xf numFmtId="2" fontId="10" fillId="0" borderId="1" xfId="0" applyNumberFormat="1" applyFont="1" applyBorder="1" applyAlignment="1">
      <alignment horizontal="center" vertical="center" wrapText="1"/>
    </xf>
    <xf numFmtId="0" fontId="8" fillId="8"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center"/>
    </xf>
    <xf numFmtId="165" fontId="8" fillId="9" borderId="1" xfId="0" applyNumberFormat="1" applyFont="1" applyFill="1" applyBorder="1" applyAlignment="1">
      <alignment horizontal="center" vertical="center"/>
    </xf>
    <xf numFmtId="165" fontId="8" fillId="0" borderId="0" xfId="0" applyNumberFormat="1" applyFont="1" applyAlignment="1">
      <alignment horizontal="center"/>
    </xf>
    <xf numFmtId="165" fontId="8" fillId="10" borderId="1" xfId="0" applyNumberFormat="1" applyFont="1" applyFill="1" applyBorder="1" applyAlignment="1">
      <alignment horizontal="center"/>
    </xf>
    <xf numFmtId="0" fontId="17" fillId="0" borderId="9" xfId="0" applyFont="1" applyBorder="1" applyAlignment="1">
      <alignment horizontal="center" vertical="center"/>
    </xf>
    <xf numFmtId="3" fontId="17" fillId="0" borderId="1" xfId="0" applyNumberFormat="1" applyFont="1" applyBorder="1" applyAlignment="1">
      <alignment horizontal="center"/>
    </xf>
    <xf numFmtId="3" fontId="17" fillId="0" borderId="1" xfId="0" applyNumberFormat="1" applyFont="1" applyBorder="1"/>
    <xf numFmtId="0" fontId="17" fillId="0" borderId="1" xfId="0" applyFont="1" applyBorder="1" applyAlignment="1">
      <alignment horizontal="center"/>
    </xf>
    <xf numFmtId="3" fontId="17" fillId="0" borderId="1" xfId="0" applyNumberFormat="1" applyFont="1" applyBorder="1" applyAlignment="1">
      <alignment horizontal="center" vertical="center" wrapText="1"/>
    </xf>
    <xf numFmtId="3" fontId="18" fillId="0" borderId="3" xfId="0" applyNumberFormat="1" applyFont="1" applyBorder="1" applyAlignment="1">
      <alignment horizontal="center"/>
    </xf>
    <xf numFmtId="3" fontId="18" fillId="0" borderId="9" xfId="0" applyNumberFormat="1" applyFont="1" applyBorder="1" applyAlignment="1">
      <alignment horizontal="center" vertical="center"/>
    </xf>
    <xf numFmtId="0" fontId="18" fillId="0" borderId="1" xfId="0" applyFont="1" applyBorder="1" applyAlignment="1">
      <alignment horizontal="center" vertical="center"/>
    </xf>
    <xf numFmtId="4" fontId="17" fillId="0" borderId="1" xfId="0" applyNumberFormat="1" applyFont="1" applyBorder="1" applyAlignment="1">
      <alignment horizontal="center" vertical="center" wrapText="1"/>
    </xf>
    <xf numFmtId="0" fontId="8" fillId="0" borderId="4" xfId="0" applyFont="1" applyBorder="1" applyAlignment="1">
      <alignment horizontal="center" wrapText="1"/>
    </xf>
    <xf numFmtId="0" fontId="8" fillId="0" borderId="41" xfId="0" applyFont="1" applyBorder="1" applyAlignment="1">
      <alignment horizontal="center" wrapText="1"/>
    </xf>
    <xf numFmtId="3" fontId="11" fillId="0" borderId="1" xfId="0" applyNumberFormat="1" applyFont="1" applyBorder="1" applyAlignment="1">
      <alignment horizontal="right"/>
    </xf>
    <xf numFmtId="0" fontId="10" fillId="0" borderId="0" xfId="0" applyFont="1" applyAlignment="1">
      <alignment horizontal="center" vertical="center"/>
    </xf>
    <xf numFmtId="3" fontId="10" fillId="0" borderId="0" xfId="0" applyNumberFormat="1" applyFont="1" applyAlignment="1">
      <alignment horizontal="center" vertical="center"/>
    </xf>
    <xf numFmtId="3" fontId="10" fillId="0" borderId="0" xfId="0" applyNumberFormat="1" applyFont="1" applyAlignment="1">
      <alignment horizontal="center"/>
    </xf>
    <xf numFmtId="3" fontId="8" fillId="0" borderId="0" xfId="0" applyNumberFormat="1" applyFont="1" applyAlignment="1">
      <alignment horizontal="center"/>
    </xf>
    <xf numFmtId="3" fontId="8" fillId="0" borderId="0" xfId="0" applyNumberFormat="1" applyFont="1"/>
    <xf numFmtId="3" fontId="17" fillId="0" borderId="0" xfId="0" applyNumberFormat="1" applyFont="1"/>
    <xf numFmtId="0" fontId="8" fillId="7" borderId="26" xfId="0" applyFont="1" applyFill="1" applyBorder="1" applyAlignment="1">
      <alignment horizontal="center" vertical="center"/>
    </xf>
    <xf numFmtId="3" fontId="10" fillId="0" borderId="1" xfId="0" applyNumberFormat="1" applyFont="1" applyBorder="1" applyAlignment="1">
      <alignment horizontal="center"/>
    </xf>
    <xf numFmtId="3" fontId="8" fillId="0" borderId="27" xfId="0" applyNumberFormat="1" applyFont="1" applyBorder="1"/>
    <xf numFmtId="3" fontId="17" fillId="0" borderId="27" xfId="0" applyNumberFormat="1" applyFont="1" applyBorder="1"/>
    <xf numFmtId="0" fontId="5" fillId="0" borderId="9" xfId="0" applyFont="1" applyBorder="1" applyAlignment="1">
      <alignment horizontal="center" vertical="center"/>
    </xf>
    <xf numFmtId="0" fontId="1" fillId="0" borderId="9" xfId="0" applyFont="1" applyBorder="1" applyAlignment="1">
      <alignment horizontal="center"/>
    </xf>
    <xf numFmtId="0" fontId="8" fillId="6"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15" fillId="4" borderId="19" xfId="1" applyFill="1" applyBorder="1" applyAlignment="1">
      <alignment horizontal="center" vertical="center" wrapText="1"/>
    </xf>
    <xf numFmtId="0" fontId="15" fillId="4" borderId="2" xfId="1" applyFill="1" applyBorder="1" applyAlignment="1">
      <alignment horizontal="center" vertical="center" wrapText="1"/>
    </xf>
    <xf numFmtId="0" fontId="15" fillId="4" borderId="3" xfId="1" applyFill="1" applyBorder="1" applyAlignment="1">
      <alignment horizontal="center" vertical="center" wrapText="1"/>
    </xf>
    <xf numFmtId="0" fontId="15" fillId="4" borderId="1" xfId="1" applyFill="1" applyBorder="1" applyAlignment="1">
      <alignment horizontal="center" vertical="center" wrapText="1"/>
    </xf>
    <xf numFmtId="0" fontId="2" fillId="0" borderId="3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25" xfId="0" applyFont="1" applyBorder="1" applyAlignment="1">
      <alignment horizontal="center" vertical="center" wrapText="1"/>
    </xf>
    <xf numFmtId="0" fontId="2" fillId="5" borderId="13" xfId="0" applyFont="1" applyFill="1" applyBorder="1" applyAlignment="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8" fillId="0" borderId="1" xfId="0" applyFont="1" applyBorder="1" applyAlignment="1">
      <alignment horizontal="center" vertical="center" wrapText="1"/>
    </xf>
    <xf numFmtId="3" fontId="6" fillId="0" borderId="4" xfId="0" applyNumberFormat="1" applyFont="1" applyBorder="1" applyAlignment="1">
      <alignment horizontal="center" vertical="center"/>
    </xf>
    <xf numFmtId="3" fontId="6" fillId="0" borderId="39"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1" xfId="0" applyFont="1" applyBorder="1" applyAlignment="1">
      <alignment horizontal="center" wrapText="1"/>
    </xf>
    <xf numFmtId="0" fontId="1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4" xfId="0" applyFont="1" applyBorder="1" applyAlignment="1">
      <alignment horizontal="center"/>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8" fillId="0" borderId="0" xfId="0" applyFont="1" applyAlignment="1">
      <alignment horizontal="center" wrapText="1"/>
    </xf>
    <xf numFmtId="0" fontId="8" fillId="0" borderId="1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24" xfId="0" applyBorder="1" applyAlignment="1">
      <alignment horizontal="center" vertical="center" wrapText="1"/>
    </xf>
    <xf numFmtId="0" fontId="14" fillId="0" borderId="1" xfId="0" applyFont="1" applyBorder="1" applyAlignment="1">
      <alignment horizont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26" xfId="0" applyFont="1" applyBorder="1" applyAlignment="1">
      <alignment horizont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38" xfId="0" applyBorder="1" applyAlignment="1">
      <alignment horizontal="center" vertical="center"/>
    </xf>
    <xf numFmtId="0" fontId="0" fillId="0" borderId="0" xfId="0" applyAlignment="1">
      <alignment horizontal="center" vertical="center"/>
    </xf>
    <xf numFmtId="0" fontId="2" fillId="5" borderId="37"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17" fillId="0" borderId="1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0" xfId="0"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anamgobpa-my.sharepoint.com/:x:/g/personal/mmorenom_miambiente_gob_pa/EXe3geRi4XhNufXhmSwBWegBBVrWQgYDy4ATiUJtnOLQJw?e=NGbfTY" TargetMode="External"/><Relationship Id="rId2" Type="http://schemas.openxmlformats.org/officeDocument/2006/relationships/hyperlink" Target="https://anamgobpa-my.sharepoint.com/:x:/g/personal/mmorenom_miambiente_gob_pa/EdPGdI05P3pIqKlujdCNmCIB8_SmYPZt9XyEj91P3TxoKQ?e=T6OgFI" TargetMode="External"/><Relationship Id="rId1" Type="http://schemas.openxmlformats.org/officeDocument/2006/relationships/hyperlink" Target="https://anamgobpa-my.sharepoint.com/:w:/g/personal/mmorenom_miambiente_gob_pa/EaJAgz_HdgRLqCUvpHu0LIMBF7zS8drJ3RAzeQReSG3srg?e=4vrPK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hyperlink" Target="https://anamgobpa-my.sharepoint.com/:x:/g/personal/mmorenom_miambiente_gob_pa/EQBFfsQOUBdCoWARwxHTEwoBPPKHsU8eF4KKTKSc0Xg5dA?e=KATAd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4"/>
  <sheetViews>
    <sheetView topLeftCell="A4" zoomScale="120" zoomScaleNormal="120" workbookViewId="0">
      <selection activeCell="H15" sqref="H15"/>
    </sheetView>
  </sheetViews>
  <sheetFormatPr baseColWidth="10" defaultColWidth="11.42578125" defaultRowHeight="15" x14ac:dyDescent="0.25"/>
  <cols>
    <col min="1" max="1" width="21.28515625" customWidth="1"/>
    <col min="3" max="3" width="16.42578125" customWidth="1"/>
    <col min="5" max="5" width="11.85546875" customWidth="1"/>
    <col min="6" max="6" width="11.5703125" customWidth="1"/>
    <col min="7" max="7" width="12.7109375" customWidth="1"/>
    <col min="8" max="8" width="18.140625" customWidth="1"/>
    <col min="9" max="9" width="21.5703125" customWidth="1"/>
  </cols>
  <sheetData>
    <row r="2" spans="1:9" x14ac:dyDescent="0.25">
      <c r="B2" t="s">
        <v>0</v>
      </c>
      <c r="C2" t="s">
        <v>1</v>
      </c>
    </row>
    <row r="3" spans="1:9" x14ac:dyDescent="0.25">
      <c r="B3" t="s">
        <v>2</v>
      </c>
      <c r="C3" t="s">
        <v>3</v>
      </c>
    </row>
    <row r="4" spans="1:9" x14ac:dyDescent="0.25">
      <c r="B4" t="s">
        <v>4</v>
      </c>
      <c r="C4" t="s">
        <v>5</v>
      </c>
    </row>
    <row r="6" spans="1:9" x14ac:dyDescent="0.25">
      <c r="B6" s="1"/>
    </row>
    <row r="8" spans="1:9" ht="31.5" customHeight="1" x14ac:dyDescent="0.25">
      <c r="A8" s="3" t="s">
        <v>6</v>
      </c>
      <c r="B8" s="78" t="s">
        <v>7</v>
      </c>
      <c r="C8" s="78"/>
      <c r="D8" s="78"/>
      <c r="E8" s="78"/>
      <c r="F8" s="78"/>
      <c r="G8" s="3" t="s">
        <v>8</v>
      </c>
      <c r="H8" s="3" t="s">
        <v>9</v>
      </c>
      <c r="I8" s="12" t="s">
        <v>10</v>
      </c>
    </row>
    <row r="9" spans="1:9" x14ac:dyDescent="0.25">
      <c r="A9" s="76" t="s">
        <v>11</v>
      </c>
      <c r="B9" s="79" t="s">
        <v>12</v>
      </c>
      <c r="C9" s="81" t="s">
        <v>13</v>
      </c>
      <c r="D9" s="83" t="s">
        <v>14</v>
      </c>
      <c r="E9" s="84"/>
      <c r="F9" s="85"/>
      <c r="I9" s="11"/>
    </row>
    <row r="10" spans="1:9" x14ac:dyDescent="0.25">
      <c r="A10" s="76"/>
      <c r="B10" s="80"/>
      <c r="C10" s="82"/>
      <c r="D10" s="4" t="s">
        <v>0</v>
      </c>
      <c r="E10" s="4" t="s">
        <v>2</v>
      </c>
      <c r="F10" s="4" t="s">
        <v>4</v>
      </c>
    </row>
    <row r="11" spans="1:9" x14ac:dyDescent="0.25">
      <c r="A11" s="76"/>
      <c r="B11" s="5" t="s">
        <v>15</v>
      </c>
      <c r="C11" s="5" t="s">
        <v>16</v>
      </c>
      <c r="D11" s="6">
        <v>13.5</v>
      </c>
      <c r="E11" s="7">
        <v>14.078233333333332</v>
      </c>
      <c r="F11" s="8"/>
    </row>
    <row r="12" spans="1:9" x14ac:dyDescent="0.25">
      <c r="A12" s="76"/>
      <c r="B12" s="9" t="s">
        <v>17</v>
      </c>
      <c r="C12" s="5" t="s">
        <v>18</v>
      </c>
      <c r="D12" s="7">
        <v>14.433333333333332</v>
      </c>
      <c r="E12" s="7">
        <v>18.7</v>
      </c>
      <c r="F12" s="7">
        <v>21.5</v>
      </c>
    </row>
    <row r="13" spans="1:9" x14ac:dyDescent="0.25">
      <c r="A13" s="76"/>
      <c r="B13" s="5" t="s">
        <v>19</v>
      </c>
      <c r="C13" s="5" t="s">
        <v>20</v>
      </c>
      <c r="D13" s="6">
        <v>12</v>
      </c>
      <c r="E13" s="6">
        <v>14.2</v>
      </c>
      <c r="F13" s="8"/>
    </row>
    <row r="14" spans="1:9" x14ac:dyDescent="0.25">
      <c r="A14" s="76"/>
      <c r="B14" s="5" t="s">
        <v>21</v>
      </c>
      <c r="C14" s="5" t="s">
        <v>22</v>
      </c>
      <c r="D14" s="6">
        <v>15.34</v>
      </c>
      <c r="E14" s="6">
        <v>17.84</v>
      </c>
      <c r="F14" s="8"/>
    </row>
    <row r="15" spans="1:9" x14ac:dyDescent="0.25">
      <c r="A15" s="76"/>
      <c r="B15" s="5" t="s">
        <v>23</v>
      </c>
      <c r="C15" s="5" t="s">
        <v>24</v>
      </c>
      <c r="D15" s="6">
        <v>10.35</v>
      </c>
      <c r="E15" s="6">
        <v>12.35</v>
      </c>
      <c r="F15" s="8"/>
    </row>
    <row r="16" spans="1:9" x14ac:dyDescent="0.25">
      <c r="A16" s="76"/>
      <c r="B16" s="5" t="s">
        <v>25</v>
      </c>
      <c r="C16" s="5" t="s">
        <v>26</v>
      </c>
      <c r="D16" s="6">
        <v>10.8</v>
      </c>
      <c r="E16" s="6">
        <v>12.8</v>
      </c>
      <c r="F16" s="8"/>
    </row>
    <row r="17" spans="1:6" x14ac:dyDescent="0.25">
      <c r="A17" s="76"/>
      <c r="B17" s="5" t="s">
        <v>27</v>
      </c>
      <c r="C17" s="5" t="s">
        <v>28</v>
      </c>
      <c r="D17" s="6">
        <v>9.56</v>
      </c>
      <c r="E17" s="6">
        <v>12.06</v>
      </c>
      <c r="F17" s="8"/>
    </row>
    <row r="18" spans="1:6" x14ac:dyDescent="0.25">
      <c r="A18" s="76"/>
      <c r="B18" s="77" t="s">
        <v>29</v>
      </c>
      <c r="C18" s="77"/>
      <c r="D18" s="6">
        <v>8</v>
      </c>
      <c r="E18" s="6">
        <v>10.5</v>
      </c>
      <c r="F18" s="8"/>
    </row>
    <row r="19" spans="1:6" x14ac:dyDescent="0.25">
      <c r="B19" s="10" t="s">
        <v>30</v>
      </c>
      <c r="C19" s="2"/>
      <c r="D19" s="2"/>
      <c r="E19" s="2"/>
      <c r="F19" s="2"/>
    </row>
    <row r="20" spans="1:6" x14ac:dyDescent="0.25">
      <c r="A20" s="2"/>
      <c r="B20" s="2"/>
      <c r="C20" s="2"/>
    </row>
    <row r="21" spans="1:6" x14ac:dyDescent="0.25">
      <c r="A21" s="2"/>
      <c r="B21" s="2"/>
      <c r="C21" s="2"/>
    </row>
    <row r="22" spans="1:6" x14ac:dyDescent="0.25">
      <c r="A22" s="2"/>
      <c r="B22" s="2"/>
      <c r="C22" s="2"/>
    </row>
    <row r="23" spans="1:6" x14ac:dyDescent="0.25">
      <c r="A23" s="2"/>
      <c r="B23" s="2"/>
      <c r="C23" s="2"/>
    </row>
    <row r="24" spans="1:6" x14ac:dyDescent="0.25">
      <c r="A24" s="2"/>
      <c r="B24" s="2"/>
      <c r="C24" s="2"/>
    </row>
  </sheetData>
  <mergeCells count="6">
    <mergeCell ref="A9:A18"/>
    <mergeCell ref="B18:C18"/>
    <mergeCell ref="B8:F8"/>
    <mergeCell ref="B9:B10"/>
    <mergeCell ref="C9:C10"/>
    <mergeCell ref="D9:F9"/>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0"/>
  <sheetViews>
    <sheetView zoomScale="90" zoomScaleNormal="90" workbookViewId="0">
      <selection activeCell="B1" sqref="A1:B1"/>
    </sheetView>
  </sheetViews>
  <sheetFormatPr baseColWidth="10" defaultColWidth="11.42578125" defaultRowHeight="15" x14ac:dyDescent="0.25"/>
  <cols>
    <col min="1" max="1" width="3.7109375" customWidth="1"/>
    <col min="2" max="2" width="22.42578125" customWidth="1"/>
    <col min="3" max="3" width="12.85546875" customWidth="1"/>
    <col min="4" max="9" width="15.85546875" customWidth="1"/>
    <col min="10" max="10" width="20.85546875" customWidth="1"/>
    <col min="11" max="11" width="30.7109375" customWidth="1"/>
    <col min="12" max="12" width="27.42578125" customWidth="1"/>
  </cols>
  <sheetData>
    <row r="1" spans="1:12" x14ac:dyDescent="0.25">
      <c r="A1" s="162"/>
      <c r="B1" s="162" t="s">
        <v>122</v>
      </c>
    </row>
    <row r="2" spans="1:12" ht="16.5" thickBot="1" x14ac:dyDescent="0.3">
      <c r="B2" s="114" t="s">
        <v>31</v>
      </c>
      <c r="C2" s="114"/>
      <c r="D2" s="114"/>
      <c r="E2" s="114"/>
      <c r="F2" s="41"/>
      <c r="G2" s="35"/>
      <c r="H2" s="35"/>
      <c r="I2" s="35"/>
      <c r="J2" s="35"/>
      <c r="K2" s="35"/>
      <c r="L2" s="35"/>
    </row>
    <row r="3" spans="1:12" ht="16.5" customHeight="1" x14ac:dyDescent="0.25">
      <c r="B3" s="115" t="s">
        <v>6</v>
      </c>
      <c r="C3" s="90" t="s">
        <v>32</v>
      </c>
      <c r="D3" s="107" t="s">
        <v>7</v>
      </c>
      <c r="E3" s="108"/>
      <c r="F3" s="108"/>
      <c r="G3" s="108"/>
      <c r="H3" s="108"/>
      <c r="I3" s="109"/>
      <c r="J3" s="93" t="s">
        <v>33</v>
      </c>
      <c r="K3" s="95" t="s">
        <v>34</v>
      </c>
      <c r="L3" s="97" t="s">
        <v>10</v>
      </c>
    </row>
    <row r="4" spans="1:12" ht="13.5" customHeight="1" x14ac:dyDescent="0.25">
      <c r="B4" s="116"/>
      <c r="C4" s="91"/>
      <c r="D4" s="105" t="s">
        <v>35</v>
      </c>
      <c r="E4" s="103" t="s">
        <v>36</v>
      </c>
      <c r="F4" s="101" t="s">
        <v>37</v>
      </c>
      <c r="G4" s="38">
        <v>0.3</v>
      </c>
      <c r="H4" s="38">
        <v>0.2</v>
      </c>
      <c r="I4" s="38">
        <v>0.5</v>
      </c>
      <c r="J4" s="94"/>
      <c r="K4" s="95"/>
      <c r="L4" s="98"/>
    </row>
    <row r="5" spans="1:12" ht="21" customHeight="1" thickBot="1" x14ac:dyDescent="0.3">
      <c r="B5" s="116"/>
      <c r="C5" s="92"/>
      <c r="D5" s="106"/>
      <c r="E5" s="104"/>
      <c r="F5" s="102"/>
      <c r="G5" s="69" t="s">
        <v>38</v>
      </c>
      <c r="H5" s="69" t="s">
        <v>39</v>
      </c>
      <c r="I5" s="69" t="s">
        <v>40</v>
      </c>
      <c r="J5" s="94"/>
      <c r="K5" s="96"/>
      <c r="L5" s="99"/>
    </row>
    <row r="6" spans="1:12" ht="15.75" customHeight="1" x14ac:dyDescent="0.25">
      <c r="B6" s="76" t="s">
        <v>41</v>
      </c>
      <c r="C6" s="34">
        <v>2006</v>
      </c>
      <c r="D6" s="25">
        <v>1607.55</v>
      </c>
      <c r="E6" s="25">
        <f t="shared" ref="E6:E15" si="0">D6/D$19</f>
        <v>619718.58134155744</v>
      </c>
      <c r="F6" s="70">
        <f t="shared" ref="F6:F15" si="1">E6/H$23</f>
        <v>1093621.0258968663</v>
      </c>
      <c r="G6" s="24">
        <f t="shared" ref="G6:G15" si="2">F6*0.3</f>
        <v>328086.3077690599</v>
      </c>
      <c r="H6" s="39">
        <f t="shared" ref="H6:H15" si="3">F6*0.2</f>
        <v>218724.20517937327</v>
      </c>
      <c r="I6" s="71">
        <f t="shared" ref="I6:I15" si="4">F6*0.5</f>
        <v>546810.51294843317</v>
      </c>
      <c r="J6" s="100" t="s">
        <v>42</v>
      </c>
      <c r="K6" s="113" t="s">
        <v>43</v>
      </c>
      <c r="L6" s="86" t="s">
        <v>44</v>
      </c>
    </row>
    <row r="7" spans="1:12" x14ac:dyDescent="0.25">
      <c r="B7" s="76"/>
      <c r="C7" s="34">
        <v>2007</v>
      </c>
      <c r="D7" s="25">
        <v>1596.97</v>
      </c>
      <c r="E7" s="25">
        <f t="shared" si="0"/>
        <v>615639.93831919821</v>
      </c>
      <c r="F7" s="70">
        <f t="shared" si="1"/>
        <v>1086423.4205632913</v>
      </c>
      <c r="G7" s="24">
        <f t="shared" si="2"/>
        <v>325927.02616898739</v>
      </c>
      <c r="H7" s="39">
        <f t="shared" si="3"/>
        <v>217284.68411265826</v>
      </c>
      <c r="I7" s="71">
        <f t="shared" si="4"/>
        <v>543211.71028164565</v>
      </c>
      <c r="J7" s="100"/>
      <c r="K7" s="113"/>
      <c r="L7" s="87"/>
    </row>
    <row r="8" spans="1:12" x14ac:dyDescent="0.25">
      <c r="B8" s="76"/>
      <c r="C8" s="34">
        <v>2008</v>
      </c>
      <c r="D8" s="25">
        <v>1586.51</v>
      </c>
      <c r="E8" s="25">
        <f t="shared" si="0"/>
        <v>611607.55589822668</v>
      </c>
      <c r="F8" s="70">
        <f t="shared" si="1"/>
        <v>1079307.4515851061</v>
      </c>
      <c r="G8" s="24">
        <f t="shared" si="2"/>
        <v>323792.23547553184</v>
      </c>
      <c r="H8" s="39">
        <f t="shared" si="3"/>
        <v>215861.49031702123</v>
      </c>
      <c r="I8" s="71">
        <f t="shared" si="4"/>
        <v>539653.72579255304</v>
      </c>
      <c r="J8" s="100"/>
      <c r="K8" s="119" t="s">
        <v>45</v>
      </c>
      <c r="L8" s="87"/>
    </row>
    <row r="9" spans="1:12" ht="15" customHeight="1" x14ac:dyDescent="0.25">
      <c r="B9" s="76"/>
      <c r="C9" s="34">
        <v>2009</v>
      </c>
      <c r="D9" s="25">
        <v>1576.16</v>
      </c>
      <c r="E9" s="25">
        <f t="shared" si="0"/>
        <v>607617.57902852737</v>
      </c>
      <c r="F9" s="70">
        <f t="shared" si="1"/>
        <v>1072266.3159326955</v>
      </c>
      <c r="G9" s="24">
        <f t="shared" si="2"/>
        <v>321679.89477980864</v>
      </c>
      <c r="H9" s="39">
        <f t="shared" si="3"/>
        <v>214453.26318653912</v>
      </c>
      <c r="I9" s="71">
        <f t="shared" si="4"/>
        <v>536133.15796634776</v>
      </c>
      <c r="J9" s="100"/>
      <c r="K9" s="119"/>
      <c r="L9" s="87"/>
    </row>
    <row r="10" spans="1:12" ht="15" customHeight="1" x14ac:dyDescent="0.25">
      <c r="B10" s="76"/>
      <c r="C10" s="51">
        <v>2010</v>
      </c>
      <c r="D10" s="25">
        <v>1570.22</v>
      </c>
      <c r="E10" s="25">
        <f t="shared" si="0"/>
        <v>605327.67925983039</v>
      </c>
      <c r="F10" s="70">
        <f t="shared" si="1"/>
        <v>1068225.3163408774</v>
      </c>
      <c r="G10" s="52">
        <f t="shared" si="2"/>
        <v>320467.5949022632</v>
      </c>
      <c r="H10" s="53">
        <f t="shared" si="3"/>
        <v>213645.06326817549</v>
      </c>
      <c r="I10" s="72">
        <f t="shared" si="4"/>
        <v>534112.65817043872</v>
      </c>
      <c r="J10" s="100"/>
      <c r="K10" s="119"/>
      <c r="L10" s="87"/>
    </row>
    <row r="11" spans="1:12" ht="15" customHeight="1" x14ac:dyDescent="0.25">
      <c r="B11" s="76"/>
      <c r="C11" s="34">
        <v>2011</v>
      </c>
      <c r="D11" s="25">
        <v>1560.41</v>
      </c>
      <c r="E11" s="25">
        <f t="shared" si="0"/>
        <v>601545.87509637629</v>
      </c>
      <c r="F11" s="70">
        <f t="shared" si="1"/>
        <v>1061551.544287723</v>
      </c>
      <c r="G11" s="24">
        <f t="shared" si="2"/>
        <v>318465.4632863169</v>
      </c>
      <c r="H11" s="39">
        <f t="shared" si="3"/>
        <v>212310.30885754462</v>
      </c>
      <c r="I11" s="71">
        <f t="shared" si="4"/>
        <v>530775.77214386151</v>
      </c>
      <c r="J11" s="100"/>
      <c r="K11" s="119"/>
      <c r="L11" s="87"/>
    </row>
    <row r="12" spans="1:12" ht="15" customHeight="1" x14ac:dyDescent="0.25">
      <c r="B12" s="76"/>
      <c r="C12" s="34">
        <v>2012</v>
      </c>
      <c r="D12" s="25">
        <v>1550.69</v>
      </c>
      <c r="E12" s="25">
        <f t="shared" si="0"/>
        <v>597798.76638396305</v>
      </c>
      <c r="F12" s="70">
        <f t="shared" si="1"/>
        <v>1054938.9995011115</v>
      </c>
      <c r="G12" s="24">
        <f t="shared" si="2"/>
        <v>316481.69985033345</v>
      </c>
      <c r="H12" s="39">
        <f t="shared" si="3"/>
        <v>210987.79990022231</v>
      </c>
      <c r="I12" s="71">
        <f t="shared" si="4"/>
        <v>527469.49975055573</v>
      </c>
      <c r="J12" s="100"/>
      <c r="K12" s="119"/>
      <c r="L12" s="87"/>
    </row>
    <row r="13" spans="1:12" ht="13.5" customHeight="1" x14ac:dyDescent="0.25">
      <c r="B13" s="76"/>
      <c r="C13" s="51">
        <v>2013</v>
      </c>
      <c r="D13" s="25">
        <v>1541.05</v>
      </c>
      <c r="E13" s="25">
        <f t="shared" si="0"/>
        <v>594082.49807247496</v>
      </c>
      <c r="F13" s="70">
        <f t="shared" si="1"/>
        <v>1048380.8789514266</v>
      </c>
      <c r="G13" s="52">
        <f t="shared" si="2"/>
        <v>314514.26368542796</v>
      </c>
      <c r="H13" s="53">
        <f t="shared" si="3"/>
        <v>209676.17579028534</v>
      </c>
      <c r="I13" s="72">
        <f t="shared" si="4"/>
        <v>524190.4394757133</v>
      </c>
      <c r="J13" s="100"/>
      <c r="K13" s="118"/>
      <c r="L13" s="87"/>
    </row>
    <row r="14" spans="1:12" x14ac:dyDescent="0.25">
      <c r="B14" s="76"/>
      <c r="C14" s="34">
        <v>2014</v>
      </c>
      <c r="D14" s="25">
        <v>1531.5</v>
      </c>
      <c r="E14" s="25">
        <f t="shared" si="0"/>
        <v>590400.92521202774</v>
      </c>
      <c r="F14" s="70">
        <f t="shared" si="1"/>
        <v>1041883.9856682845</v>
      </c>
      <c r="G14" s="24">
        <f t="shared" si="2"/>
        <v>312565.19570048532</v>
      </c>
      <c r="H14" s="39">
        <f t="shared" si="3"/>
        <v>208376.79713365692</v>
      </c>
      <c r="I14" s="71">
        <f t="shared" si="4"/>
        <v>520941.99283414223</v>
      </c>
      <c r="J14" s="100"/>
      <c r="K14" s="117" t="s">
        <v>46</v>
      </c>
      <c r="L14" s="87"/>
    </row>
    <row r="15" spans="1:12" ht="15" customHeight="1" x14ac:dyDescent="0.25">
      <c r="B15" s="76"/>
      <c r="C15" s="34">
        <v>2015</v>
      </c>
      <c r="D15" s="25">
        <v>1522.02</v>
      </c>
      <c r="E15" s="25">
        <f t="shared" si="0"/>
        <v>586746.33770239016</v>
      </c>
      <c r="F15" s="70">
        <f t="shared" si="1"/>
        <v>1035434.7135924534</v>
      </c>
      <c r="G15" s="24">
        <f t="shared" si="2"/>
        <v>310630.41407773603</v>
      </c>
      <c r="H15" s="39">
        <f t="shared" si="3"/>
        <v>207086.9427184907</v>
      </c>
      <c r="I15" s="71">
        <f t="shared" si="4"/>
        <v>517717.3567962267</v>
      </c>
      <c r="J15" s="100"/>
      <c r="K15" s="119"/>
      <c r="L15" s="87"/>
    </row>
    <row r="16" spans="1:12" ht="15" customHeight="1" x14ac:dyDescent="0.25">
      <c r="B16" s="76"/>
      <c r="J16" s="100"/>
      <c r="K16" s="119"/>
      <c r="L16" s="87"/>
    </row>
    <row r="17" spans="2:12" ht="13.5" customHeight="1" x14ac:dyDescent="0.25">
      <c r="B17" s="76"/>
      <c r="C17" s="63"/>
      <c r="D17" s="64"/>
      <c r="E17" s="64"/>
      <c r="F17" s="65"/>
      <c r="G17" s="66"/>
      <c r="H17" s="67"/>
      <c r="I17" s="67"/>
      <c r="J17" s="100"/>
      <c r="K17" s="118"/>
      <c r="L17" s="87"/>
    </row>
    <row r="18" spans="2:12" ht="18.75" x14ac:dyDescent="0.4">
      <c r="B18" s="76"/>
      <c r="C18" s="73" t="s">
        <v>47</v>
      </c>
      <c r="D18" s="42" t="s">
        <v>48</v>
      </c>
      <c r="G18" s="37"/>
      <c r="H18" s="40"/>
      <c r="I18" s="67"/>
      <c r="J18" s="100"/>
      <c r="K18" s="117" t="s">
        <v>49</v>
      </c>
      <c r="L18" s="87"/>
    </row>
    <row r="19" spans="2:12" ht="13.5" customHeight="1" x14ac:dyDescent="0.25">
      <c r="B19" s="76"/>
      <c r="C19" s="74">
        <v>1</v>
      </c>
      <c r="D19" s="42">
        <v>2.594E-3</v>
      </c>
      <c r="G19" s="37"/>
      <c r="H19" s="37"/>
      <c r="I19" s="67"/>
      <c r="J19" s="100"/>
      <c r="K19" s="118"/>
      <c r="L19" s="88"/>
    </row>
    <row r="20" spans="2:12" ht="15" customHeight="1" x14ac:dyDescent="0.25">
      <c r="B20" s="76"/>
      <c r="E20" s="110" t="s">
        <v>50</v>
      </c>
      <c r="F20" s="110"/>
      <c r="G20" s="111" t="s">
        <v>51</v>
      </c>
      <c r="H20" s="111"/>
      <c r="I20" s="67"/>
      <c r="J20" s="100" t="s">
        <v>52</v>
      </c>
      <c r="K20" s="112" t="s">
        <v>53</v>
      </c>
      <c r="L20" s="89" t="s">
        <v>54</v>
      </c>
    </row>
    <row r="21" spans="2:12" ht="15" customHeight="1" x14ac:dyDescent="0.25">
      <c r="B21" s="76"/>
      <c r="E21" s="110"/>
      <c r="F21" s="110"/>
      <c r="G21" s="111"/>
      <c r="H21" s="111"/>
      <c r="I21" s="68"/>
      <c r="J21" s="100"/>
      <c r="K21" s="112"/>
      <c r="L21" s="89"/>
    </row>
    <row r="22" spans="2:12" x14ac:dyDescent="0.25">
      <c r="E22" s="17" t="s">
        <v>55</v>
      </c>
      <c r="F22" s="17" t="s">
        <v>36</v>
      </c>
      <c r="G22" s="17" t="s">
        <v>55</v>
      </c>
      <c r="H22" s="17" t="s">
        <v>36</v>
      </c>
      <c r="J22" s="100"/>
      <c r="K22" s="112"/>
      <c r="L22" s="89"/>
    </row>
    <row r="23" spans="2:12" x14ac:dyDescent="0.25">
      <c r="E23" s="17">
        <v>1</v>
      </c>
      <c r="F23" s="17">
        <v>0.75</v>
      </c>
      <c r="G23" s="17">
        <v>1</v>
      </c>
      <c r="H23" s="50">
        <v>0.56666666666666654</v>
      </c>
      <c r="J23" s="100"/>
      <c r="K23" s="112"/>
      <c r="L23" s="89"/>
    </row>
    <row r="24" spans="2:12" x14ac:dyDescent="0.25">
      <c r="J24" s="100"/>
      <c r="K24" s="112"/>
      <c r="L24" s="89"/>
    </row>
    <row r="25" spans="2:12" ht="15" customHeight="1" x14ac:dyDescent="0.25">
      <c r="J25" s="100"/>
      <c r="K25" s="112"/>
      <c r="L25" s="89"/>
    </row>
    <row r="26" spans="2:12" ht="15" customHeight="1" x14ac:dyDescent="0.25">
      <c r="J26" s="100"/>
      <c r="K26" s="112"/>
      <c r="L26" s="89"/>
    </row>
    <row r="27" spans="2:12" ht="12.75" customHeight="1" x14ac:dyDescent="0.25">
      <c r="J27" s="100" t="s">
        <v>56</v>
      </c>
      <c r="K27" s="112"/>
      <c r="L27" s="89"/>
    </row>
    <row r="28" spans="2:12" x14ac:dyDescent="0.25">
      <c r="J28" s="100"/>
      <c r="K28" s="112"/>
      <c r="L28" s="89"/>
    </row>
    <row r="29" spans="2:12" ht="15" customHeight="1" x14ac:dyDescent="0.25">
      <c r="E29" s="37"/>
      <c r="F29" s="37"/>
      <c r="G29" s="37"/>
      <c r="H29" s="49"/>
      <c r="J29" s="100"/>
      <c r="K29" s="112"/>
      <c r="L29" s="89" t="s">
        <v>57</v>
      </c>
    </row>
    <row r="30" spans="2:12" x14ac:dyDescent="0.25">
      <c r="J30" s="100"/>
      <c r="K30" s="112"/>
      <c r="L30" s="89"/>
    </row>
    <row r="31" spans="2:12" x14ac:dyDescent="0.25">
      <c r="J31" s="100"/>
      <c r="K31" s="112"/>
      <c r="L31" s="89"/>
    </row>
    <row r="32" spans="2:12" x14ac:dyDescent="0.25">
      <c r="J32" s="100"/>
      <c r="K32" s="112"/>
      <c r="L32" s="89"/>
    </row>
    <row r="33" spans="5:12" ht="13.5" customHeight="1" x14ac:dyDescent="0.25">
      <c r="J33" s="100"/>
      <c r="K33" s="112"/>
      <c r="L33" s="89"/>
    </row>
    <row r="34" spans="5:12" x14ac:dyDescent="0.25">
      <c r="J34" s="100"/>
      <c r="K34" s="112"/>
      <c r="L34" s="89"/>
    </row>
    <row r="35" spans="5:12" ht="15" customHeight="1" x14ac:dyDescent="0.25">
      <c r="F35" s="27"/>
      <c r="G35" s="27"/>
      <c r="H35" s="27"/>
      <c r="I35" s="27"/>
    </row>
    <row r="36" spans="5:12" x14ac:dyDescent="0.25">
      <c r="I36" s="37"/>
    </row>
    <row r="37" spans="5:12" x14ac:dyDescent="0.25">
      <c r="I37" s="37"/>
    </row>
    <row r="43" spans="5:12" x14ac:dyDescent="0.25">
      <c r="E43" s="37"/>
      <c r="F43" s="37"/>
      <c r="G43" s="122" t="s">
        <v>58</v>
      </c>
      <c r="H43" s="122"/>
      <c r="I43" s="122"/>
    </row>
    <row r="44" spans="5:12" x14ac:dyDescent="0.25">
      <c r="G44" s="122"/>
      <c r="H44" s="122"/>
      <c r="I44" s="122"/>
    </row>
    <row r="45" spans="5:12" x14ac:dyDescent="0.25">
      <c r="G45" s="111" t="s">
        <v>59</v>
      </c>
      <c r="H45" s="111"/>
      <c r="I45" s="111"/>
    </row>
    <row r="46" spans="5:12" x14ac:dyDescent="0.25">
      <c r="G46" s="44" t="s">
        <v>60</v>
      </c>
      <c r="H46" s="44" t="s">
        <v>13</v>
      </c>
      <c r="I46" s="44" t="s">
        <v>61</v>
      </c>
    </row>
    <row r="47" spans="5:12" ht="24" x14ac:dyDescent="0.25">
      <c r="G47" s="16" t="s">
        <v>62</v>
      </c>
      <c r="H47" s="16" t="s">
        <v>63</v>
      </c>
      <c r="I47" s="43">
        <v>0.46</v>
      </c>
    </row>
    <row r="48" spans="5:12" ht="24" x14ac:dyDescent="0.25">
      <c r="G48" s="16" t="s">
        <v>64</v>
      </c>
      <c r="H48" s="16" t="s">
        <v>65</v>
      </c>
      <c r="I48" s="43">
        <v>0.51</v>
      </c>
    </row>
    <row r="49" spans="7:9" x14ac:dyDescent="0.25">
      <c r="G49" s="17" t="s">
        <v>66</v>
      </c>
      <c r="H49" s="17" t="s">
        <v>67</v>
      </c>
      <c r="I49" s="18">
        <v>0.62</v>
      </c>
    </row>
    <row r="50" spans="7:9" x14ac:dyDescent="0.25">
      <c r="G50" s="45" t="s">
        <v>68</v>
      </c>
      <c r="H50" s="45" t="s">
        <v>69</v>
      </c>
      <c r="I50" s="19">
        <v>0.54</v>
      </c>
    </row>
    <row r="51" spans="7:9" x14ac:dyDescent="0.25">
      <c r="G51" s="17" t="s">
        <v>70</v>
      </c>
      <c r="H51" s="17" t="s">
        <v>71</v>
      </c>
      <c r="I51" s="18">
        <v>0.5</v>
      </c>
    </row>
    <row r="52" spans="7:9" x14ac:dyDescent="0.25">
      <c r="G52" s="45" t="s">
        <v>72</v>
      </c>
      <c r="H52" s="45" t="s">
        <v>73</v>
      </c>
      <c r="I52" s="19">
        <v>0.4</v>
      </c>
    </row>
    <row r="53" spans="7:9" ht="24" x14ac:dyDescent="0.25">
      <c r="G53" s="45" t="s">
        <v>74</v>
      </c>
      <c r="H53" s="45" t="s">
        <v>75</v>
      </c>
      <c r="I53" s="19">
        <v>0.66</v>
      </c>
    </row>
    <row r="54" spans="7:9" x14ac:dyDescent="0.25">
      <c r="G54" s="17" t="s">
        <v>76</v>
      </c>
      <c r="H54" s="17" t="s">
        <v>77</v>
      </c>
      <c r="I54" s="19">
        <v>0.74</v>
      </c>
    </row>
    <row r="55" spans="7:9" ht="24" x14ac:dyDescent="0.25">
      <c r="G55" s="16" t="s">
        <v>78</v>
      </c>
      <c r="H55" s="16" t="s">
        <v>79</v>
      </c>
      <c r="I55" s="43">
        <v>0.59</v>
      </c>
    </row>
    <row r="56" spans="7:9" ht="24" x14ac:dyDescent="0.25">
      <c r="G56" s="16" t="s">
        <v>80</v>
      </c>
      <c r="H56" s="16" t="s">
        <v>81</v>
      </c>
      <c r="I56" s="43">
        <v>0.68</v>
      </c>
    </row>
    <row r="57" spans="7:9" x14ac:dyDescent="0.25">
      <c r="G57" s="16" t="s">
        <v>82</v>
      </c>
      <c r="H57" s="16" t="s">
        <v>83</v>
      </c>
      <c r="I57" s="43">
        <v>0.54</v>
      </c>
    </row>
    <row r="58" spans="7:9" x14ac:dyDescent="0.25">
      <c r="G58" s="16" t="s">
        <v>84</v>
      </c>
      <c r="H58" s="16" t="s">
        <v>85</v>
      </c>
      <c r="I58" s="43">
        <v>0.56000000000000005</v>
      </c>
    </row>
    <row r="59" spans="7:9" x14ac:dyDescent="0.25">
      <c r="G59" s="46" t="s">
        <v>86</v>
      </c>
      <c r="H59" s="47"/>
      <c r="I59" s="48">
        <f>AVERAGE(I47:I58)</f>
        <v>0.56666666666666654</v>
      </c>
    </row>
    <row r="60" spans="7:9" ht="24" customHeight="1" x14ac:dyDescent="0.25">
      <c r="G60" s="120" t="s">
        <v>87</v>
      </c>
      <c r="H60" s="121"/>
      <c r="I60" s="121"/>
    </row>
  </sheetData>
  <mergeCells count="27">
    <mergeCell ref="G45:I45"/>
    <mergeCell ref="G60:I60"/>
    <mergeCell ref="G43:I44"/>
    <mergeCell ref="J6:J19"/>
    <mergeCell ref="J20:J26"/>
    <mergeCell ref="B2:E2"/>
    <mergeCell ref="B3:B5"/>
    <mergeCell ref="K18:K19"/>
    <mergeCell ref="K14:K17"/>
    <mergeCell ref="K8:K13"/>
    <mergeCell ref="B6:B21"/>
    <mergeCell ref="L6:L19"/>
    <mergeCell ref="L29:L34"/>
    <mergeCell ref="L20:L28"/>
    <mergeCell ref="C3:C5"/>
    <mergeCell ref="J3:J5"/>
    <mergeCell ref="K3:K5"/>
    <mergeCell ref="L3:L5"/>
    <mergeCell ref="J27:J34"/>
    <mergeCell ref="F4:F5"/>
    <mergeCell ref="E4:E5"/>
    <mergeCell ref="D4:D5"/>
    <mergeCell ref="D3:I3"/>
    <mergeCell ref="E20:F21"/>
    <mergeCell ref="G20:H21"/>
    <mergeCell ref="K20:K34"/>
    <mergeCell ref="K6:K7"/>
  </mergeCells>
  <hyperlinks>
    <hyperlink ref="L6:L19" r:id="rId1" display="Consultoría - Determinaccion de datos de densidades de especies forestales -Version Semi final -02.05.2020" xr:uid="{00000000-0004-0000-0100-000000000000}"/>
    <hyperlink ref="L20:L28" r:id="rId2" display="Especies usadas para leña" xr:uid="{00000000-0004-0000-0100-000001000000}"/>
    <hyperlink ref="L29:L34" r:id="rId3" display="Consumo de leña - FINAL" xr:uid="{00000000-0004-0000-0100-000002000000}"/>
  </hyperlinks>
  <pageMargins left="0.7" right="0.7" top="0.75" bottom="0.75" header="0.3" footer="0.3"/>
  <pageSetup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4"/>
  <sheetViews>
    <sheetView zoomScale="90" zoomScaleNormal="90" workbookViewId="0">
      <selection activeCell="B1" sqref="B1:C1"/>
    </sheetView>
  </sheetViews>
  <sheetFormatPr baseColWidth="10" defaultColWidth="11.42578125" defaultRowHeight="15" x14ac:dyDescent="0.25"/>
  <cols>
    <col min="1" max="1" width="6" customWidth="1"/>
    <col min="2" max="2" width="21.140625" customWidth="1"/>
    <col min="3" max="3" width="10.7109375" customWidth="1"/>
    <col min="9" max="9" width="28" customWidth="1"/>
    <col min="10" max="10" width="21.7109375" customWidth="1"/>
  </cols>
  <sheetData>
    <row r="1" spans="2:10" x14ac:dyDescent="0.25">
      <c r="B1" s="162"/>
      <c r="C1" s="162" t="s">
        <v>122</v>
      </c>
    </row>
    <row r="2" spans="2:10" ht="16.5" thickBot="1" x14ac:dyDescent="0.3">
      <c r="B2" s="132" t="s">
        <v>31</v>
      </c>
      <c r="C2" s="132"/>
      <c r="D2" s="132"/>
      <c r="E2" s="132"/>
    </row>
    <row r="3" spans="2:10" ht="15" customHeight="1" x14ac:dyDescent="0.25">
      <c r="B3" s="133" t="s">
        <v>6</v>
      </c>
      <c r="C3" s="135" t="s">
        <v>32</v>
      </c>
      <c r="D3" s="126" t="s">
        <v>7</v>
      </c>
      <c r="E3" s="108"/>
      <c r="F3" s="108"/>
      <c r="G3" s="108"/>
      <c r="H3" s="109"/>
      <c r="I3" s="137" t="s">
        <v>33</v>
      </c>
      <c r="J3" s="139" t="s">
        <v>88</v>
      </c>
    </row>
    <row r="4" spans="2:10" ht="28.5" customHeight="1" thickBot="1" x14ac:dyDescent="0.3">
      <c r="B4" s="134"/>
      <c r="C4" s="136"/>
      <c r="D4" s="36" t="s">
        <v>89</v>
      </c>
      <c r="E4" s="13" t="s">
        <v>90</v>
      </c>
      <c r="F4" s="28" t="s">
        <v>91</v>
      </c>
      <c r="G4" s="28" t="s">
        <v>92</v>
      </c>
      <c r="H4" s="28" t="s">
        <v>93</v>
      </c>
      <c r="I4" s="138"/>
      <c r="J4" s="136"/>
    </row>
    <row r="5" spans="2:10" ht="19.5" customHeight="1" x14ac:dyDescent="0.25">
      <c r="B5" s="129" t="s">
        <v>94</v>
      </c>
      <c r="C5" s="20">
        <v>2006</v>
      </c>
      <c r="D5" s="26">
        <v>3043.2999999999975</v>
      </c>
      <c r="E5" s="25">
        <v>44741.828000000001</v>
      </c>
      <c r="F5" s="24"/>
      <c r="G5" s="23">
        <f t="shared" ref="G5:G14" si="0">SUM(E5:F5)</f>
        <v>44741.828000000001</v>
      </c>
      <c r="H5" s="24">
        <v>47785.127999999997</v>
      </c>
      <c r="I5" s="128" t="s">
        <v>95</v>
      </c>
      <c r="J5" s="123" t="s">
        <v>96</v>
      </c>
    </row>
    <row r="6" spans="2:10" x14ac:dyDescent="0.25">
      <c r="B6" s="130"/>
      <c r="C6" s="15">
        <v>2007</v>
      </c>
      <c r="D6" s="26">
        <v>3504.9999999999982</v>
      </c>
      <c r="E6" s="25">
        <v>53251.582333333339</v>
      </c>
      <c r="F6" s="24"/>
      <c r="G6" s="23">
        <f t="shared" si="0"/>
        <v>53251.582333333339</v>
      </c>
      <c r="H6" s="24">
        <v>56756.582333333339</v>
      </c>
      <c r="I6" s="127"/>
      <c r="J6" s="124"/>
    </row>
    <row r="7" spans="2:10" x14ac:dyDescent="0.25">
      <c r="B7" s="130"/>
      <c r="C7" s="15">
        <v>2008</v>
      </c>
      <c r="D7" s="26">
        <v>3966.6999999999989</v>
      </c>
      <c r="E7" s="25">
        <v>61761.33666666667</v>
      </c>
      <c r="F7" s="24"/>
      <c r="G7" s="23">
        <f t="shared" si="0"/>
        <v>61761.33666666667</v>
      </c>
      <c r="H7" s="24">
        <v>65728.036666666667</v>
      </c>
      <c r="I7" s="127"/>
      <c r="J7" s="124"/>
    </row>
    <row r="8" spans="2:10" ht="15" customHeight="1" x14ac:dyDescent="0.25">
      <c r="B8" s="130"/>
      <c r="C8" s="15">
        <v>2009</v>
      </c>
      <c r="D8" s="26">
        <v>4428.3999999999996</v>
      </c>
      <c r="E8" s="25">
        <v>37416.723999999995</v>
      </c>
      <c r="F8" s="22">
        <v>2071.3949564391914</v>
      </c>
      <c r="G8" s="23">
        <f t="shared" si="0"/>
        <v>39488.118956439183</v>
      </c>
      <c r="H8" s="24">
        <v>43916.518956439191</v>
      </c>
      <c r="I8" s="127"/>
      <c r="J8" s="124"/>
    </row>
    <row r="9" spans="2:10" ht="15" customHeight="1" x14ac:dyDescent="0.25">
      <c r="B9" s="130"/>
      <c r="C9" s="58">
        <v>2010</v>
      </c>
      <c r="D9" s="57">
        <v>4890.1000000000004</v>
      </c>
      <c r="E9" s="25">
        <v>70271.091</v>
      </c>
      <c r="F9" s="22">
        <v>2106.9872515327233</v>
      </c>
      <c r="G9" s="56">
        <f t="shared" si="0"/>
        <v>72378.07825153273</v>
      </c>
      <c r="H9" s="24">
        <v>77268.178251532736</v>
      </c>
      <c r="I9" s="127"/>
      <c r="J9" s="124"/>
    </row>
    <row r="10" spans="2:10" x14ac:dyDescent="0.25">
      <c r="B10" s="130"/>
      <c r="C10" s="15">
        <v>2011</v>
      </c>
      <c r="D10" s="26">
        <v>4439.5</v>
      </c>
      <c r="E10" s="25">
        <v>111772.952</v>
      </c>
      <c r="F10" s="22">
        <v>898.69365505049609</v>
      </c>
      <c r="G10" s="23">
        <f t="shared" si="0"/>
        <v>112671.6456550505</v>
      </c>
      <c r="H10" s="24">
        <v>117111.1456550505</v>
      </c>
      <c r="I10" s="14" t="s">
        <v>97</v>
      </c>
      <c r="J10" s="124"/>
    </row>
    <row r="11" spans="2:10" ht="15" customHeight="1" x14ac:dyDescent="0.25">
      <c r="B11" s="130"/>
      <c r="C11" s="15">
        <v>2012</v>
      </c>
      <c r="D11" s="26">
        <v>3359.4</v>
      </c>
      <c r="E11" s="25">
        <v>124124.92200000001</v>
      </c>
      <c r="F11" s="22">
        <v>3932.133459354618</v>
      </c>
      <c r="G11" s="23">
        <f t="shared" si="0"/>
        <v>128057.05545935463</v>
      </c>
      <c r="H11" s="24">
        <v>131416.45545935462</v>
      </c>
      <c r="I11" s="127" t="s">
        <v>98</v>
      </c>
      <c r="J11" s="124"/>
    </row>
    <row r="12" spans="2:10" x14ac:dyDescent="0.25">
      <c r="B12" s="130"/>
      <c r="C12" s="58">
        <v>2013</v>
      </c>
      <c r="D12" s="57">
        <v>3954.9</v>
      </c>
      <c r="E12" s="25">
        <v>106559.76950000001</v>
      </c>
      <c r="F12" s="22">
        <v>4766.5891727635008</v>
      </c>
      <c r="G12" s="56">
        <f t="shared" si="0"/>
        <v>111326.35867276351</v>
      </c>
      <c r="H12" s="24">
        <v>115281.25867276351</v>
      </c>
      <c r="I12" s="127"/>
      <c r="J12" s="124"/>
    </row>
    <row r="13" spans="2:10" ht="15" customHeight="1" x14ac:dyDescent="0.25">
      <c r="B13" s="130"/>
      <c r="C13" s="15">
        <v>2014</v>
      </c>
      <c r="D13" s="26">
        <v>4618.16</v>
      </c>
      <c r="E13" s="25">
        <v>98579.915199999989</v>
      </c>
      <c r="F13" s="22">
        <v>3758.310978946859</v>
      </c>
      <c r="G13" s="23">
        <f t="shared" si="0"/>
        <v>102338.22617894685</v>
      </c>
      <c r="H13" s="24">
        <v>106956.38617894685</v>
      </c>
      <c r="I13" s="127"/>
      <c r="J13" s="124"/>
    </row>
    <row r="14" spans="2:10" x14ac:dyDescent="0.25">
      <c r="B14" s="130"/>
      <c r="C14" s="15">
        <v>2015</v>
      </c>
      <c r="D14" s="26">
        <v>3873.32</v>
      </c>
      <c r="E14" s="25">
        <v>125573.77529999999</v>
      </c>
      <c r="F14" s="22">
        <v>4359.4971202644019</v>
      </c>
      <c r="G14" s="23">
        <f t="shared" si="0"/>
        <v>129933.2724202644</v>
      </c>
      <c r="H14" s="24">
        <v>133806.59242026441</v>
      </c>
      <c r="I14" s="127" t="s">
        <v>99</v>
      </c>
      <c r="J14" s="124"/>
    </row>
    <row r="15" spans="2:10" ht="15" customHeight="1" x14ac:dyDescent="0.25">
      <c r="B15" s="131"/>
      <c r="I15" s="127"/>
      <c r="J15" s="124"/>
    </row>
    <row r="16" spans="2:10" ht="15" customHeight="1" x14ac:dyDescent="0.25">
      <c r="I16" s="127" t="s">
        <v>100</v>
      </c>
      <c r="J16" s="124"/>
    </row>
    <row r="17" spans="9:10" x14ac:dyDescent="0.25">
      <c r="I17" s="127"/>
      <c r="J17" s="124"/>
    </row>
    <row r="18" spans="9:10" ht="15" customHeight="1" x14ac:dyDescent="0.25">
      <c r="I18" s="127"/>
      <c r="J18" s="124"/>
    </row>
    <row r="19" spans="9:10" x14ac:dyDescent="0.25">
      <c r="I19" s="127"/>
      <c r="J19" s="124"/>
    </row>
    <row r="20" spans="9:10" x14ac:dyDescent="0.25">
      <c r="I20" s="127"/>
      <c r="J20" s="124"/>
    </row>
    <row r="21" spans="9:10" ht="15" customHeight="1" x14ac:dyDescent="0.25">
      <c r="I21" s="127" t="s">
        <v>101</v>
      </c>
      <c r="J21" s="124"/>
    </row>
    <row r="22" spans="9:10" x14ac:dyDescent="0.25">
      <c r="I22" s="127"/>
      <c r="J22" s="124"/>
    </row>
    <row r="23" spans="9:10" x14ac:dyDescent="0.25">
      <c r="I23" s="127"/>
      <c r="J23" s="124"/>
    </row>
    <row r="24" spans="9:10" x14ac:dyDescent="0.25">
      <c r="I24" s="127"/>
      <c r="J24" s="125"/>
    </row>
  </sheetData>
  <mergeCells count="13">
    <mergeCell ref="B5:B15"/>
    <mergeCell ref="B2:E2"/>
    <mergeCell ref="B3:B4"/>
    <mergeCell ref="C3:C4"/>
    <mergeCell ref="I3:I4"/>
    <mergeCell ref="J5:J24"/>
    <mergeCell ref="D3:H3"/>
    <mergeCell ref="I16:I20"/>
    <mergeCell ref="I5:I9"/>
    <mergeCell ref="I21:I24"/>
    <mergeCell ref="I11:I13"/>
    <mergeCell ref="I14:I15"/>
    <mergeCell ref="J3:J4"/>
  </mergeCells>
  <pageMargins left="0.7" right="0.7" top="0.75" bottom="0.75" header="0.3" footer="0.3"/>
  <pageSetup orientation="portrait" horizontalDpi="300" verticalDpi="300" r:id="rId1"/>
  <ignoredErrors>
    <ignoredError sqref="G5:G1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6"/>
  <sheetViews>
    <sheetView zoomScale="90" zoomScaleNormal="90" workbookViewId="0">
      <selection activeCell="B1" sqref="B1:C1"/>
    </sheetView>
  </sheetViews>
  <sheetFormatPr baseColWidth="10" defaultColWidth="11.42578125" defaultRowHeight="15" x14ac:dyDescent="0.25"/>
  <cols>
    <col min="1" max="1" width="6" customWidth="1"/>
    <col min="2" max="2" width="20.42578125" customWidth="1"/>
    <col min="3" max="3" width="11.42578125" customWidth="1"/>
    <col min="4" max="4" width="15.7109375" customWidth="1"/>
    <col min="5" max="5" width="13.85546875" customWidth="1"/>
    <col min="6" max="6" width="31.42578125" customWidth="1"/>
    <col min="7" max="7" width="28" customWidth="1"/>
  </cols>
  <sheetData>
    <row r="1" spans="2:8" x14ac:dyDescent="0.25">
      <c r="B1" s="162"/>
      <c r="C1" s="162" t="s">
        <v>122</v>
      </c>
    </row>
    <row r="2" spans="2:8" ht="16.5" thickBot="1" x14ac:dyDescent="0.3">
      <c r="B2" s="114" t="s">
        <v>31</v>
      </c>
      <c r="C2" s="114"/>
      <c r="D2" s="114"/>
      <c r="E2" s="114"/>
    </row>
    <row r="3" spans="2:8" ht="25.5" customHeight="1" x14ac:dyDescent="0.25">
      <c r="B3" s="141" t="s">
        <v>6</v>
      </c>
      <c r="C3" s="143" t="s">
        <v>32</v>
      </c>
      <c r="D3" s="147" t="s">
        <v>7</v>
      </c>
      <c r="E3" s="147"/>
      <c r="F3" s="109" t="s">
        <v>33</v>
      </c>
      <c r="G3" s="146" t="s">
        <v>88</v>
      </c>
    </row>
    <row r="4" spans="2:8" ht="42" customHeight="1" x14ac:dyDescent="0.25">
      <c r="B4" s="142"/>
      <c r="C4" s="144"/>
      <c r="D4" s="60" t="s">
        <v>102</v>
      </c>
      <c r="E4" s="61" t="s">
        <v>103</v>
      </c>
      <c r="F4" s="145"/>
      <c r="G4" s="144"/>
    </row>
    <row r="5" spans="2:8" ht="15.75" customHeight="1" x14ac:dyDescent="0.25">
      <c r="B5" s="76" t="s">
        <v>104</v>
      </c>
      <c r="C5" s="62">
        <v>2006</v>
      </c>
      <c r="D5" s="62">
        <v>27733.1</v>
      </c>
      <c r="E5" s="62">
        <v>36052.529228752108</v>
      </c>
      <c r="F5" s="140" t="s">
        <v>105</v>
      </c>
      <c r="G5" s="100" t="s">
        <v>106</v>
      </c>
    </row>
    <row r="6" spans="2:8" ht="13.5" customHeight="1" x14ac:dyDescent="0.25">
      <c r="B6" s="76"/>
      <c r="C6" s="62">
        <v>2007</v>
      </c>
      <c r="D6" s="62">
        <v>49078.666666666672</v>
      </c>
      <c r="E6" s="62">
        <v>61987.066966021157</v>
      </c>
      <c r="F6" s="140"/>
      <c r="G6" s="100"/>
    </row>
    <row r="7" spans="2:8" ht="13.5" customHeight="1" x14ac:dyDescent="0.25">
      <c r="B7" s="76"/>
      <c r="C7" s="62">
        <v>2008</v>
      </c>
      <c r="D7" s="62">
        <v>29993.73333333333</v>
      </c>
      <c r="E7" s="62">
        <v>37823.922485975476</v>
      </c>
      <c r="F7" s="140"/>
      <c r="G7" s="100"/>
      <c r="H7" s="32"/>
    </row>
    <row r="8" spans="2:8" ht="14.25" customHeight="1" x14ac:dyDescent="0.25">
      <c r="B8" s="76"/>
      <c r="C8" s="62">
        <v>2009</v>
      </c>
      <c r="D8" s="62">
        <v>36992.9</v>
      </c>
      <c r="E8" s="62">
        <v>46588.835753177016</v>
      </c>
      <c r="F8" s="140"/>
      <c r="G8" s="100"/>
      <c r="H8" s="33"/>
    </row>
    <row r="9" spans="2:8" ht="13.5" customHeight="1" x14ac:dyDescent="0.25">
      <c r="B9" s="76"/>
      <c r="C9" s="62">
        <v>2010</v>
      </c>
      <c r="D9" s="62">
        <v>35961.699999999997</v>
      </c>
      <c r="E9" s="62">
        <v>45239.818599999999</v>
      </c>
      <c r="F9" s="140"/>
      <c r="G9" s="100"/>
      <c r="H9" s="33"/>
    </row>
    <row r="10" spans="2:8" ht="13.5" customHeight="1" x14ac:dyDescent="0.25">
      <c r="B10" s="76"/>
      <c r="C10" s="62">
        <v>2011</v>
      </c>
      <c r="D10" s="62">
        <v>35525.9</v>
      </c>
      <c r="E10" s="62">
        <v>44585.004499999995</v>
      </c>
      <c r="F10" s="140"/>
      <c r="G10" s="100"/>
      <c r="H10" s="33"/>
    </row>
    <row r="11" spans="2:8" ht="15" customHeight="1" x14ac:dyDescent="0.25">
      <c r="B11" s="76"/>
      <c r="C11" s="62">
        <v>2012</v>
      </c>
      <c r="D11" s="62">
        <v>42604.899999999994</v>
      </c>
      <c r="E11" s="62">
        <v>53426.544599999994</v>
      </c>
      <c r="F11" s="140"/>
      <c r="G11" s="100"/>
    </row>
    <row r="12" spans="2:8" ht="15" customHeight="1" x14ac:dyDescent="0.25">
      <c r="B12" s="76"/>
      <c r="C12" s="62">
        <v>2013</v>
      </c>
      <c r="D12" s="62">
        <v>45975.03</v>
      </c>
      <c r="E12" s="62">
        <v>57744.63768</v>
      </c>
      <c r="F12" s="140"/>
      <c r="G12" s="100"/>
    </row>
    <row r="13" spans="2:8" ht="15.75" customHeight="1" x14ac:dyDescent="0.25">
      <c r="B13" s="76"/>
      <c r="C13" s="62">
        <v>2014</v>
      </c>
      <c r="D13" s="62">
        <v>57171.399999999994</v>
      </c>
      <c r="E13" s="62">
        <v>71464.25</v>
      </c>
      <c r="F13" s="140"/>
      <c r="G13" s="100"/>
    </row>
    <row r="14" spans="2:8" ht="15.75" customHeight="1" x14ac:dyDescent="0.25">
      <c r="B14" s="76"/>
      <c r="C14" s="62">
        <v>2015</v>
      </c>
      <c r="D14" s="62">
        <v>59122.27</v>
      </c>
      <c r="E14" s="62">
        <v>74257.571119999993</v>
      </c>
      <c r="F14" s="140"/>
      <c r="G14" s="100"/>
    </row>
    <row r="15" spans="2:8" ht="15" customHeight="1" x14ac:dyDescent="0.25"/>
    <row r="16" spans="2:8" ht="15" customHeight="1" x14ac:dyDescent="0.25"/>
    <row r="19" spans="2:5" ht="15.75" customHeight="1" x14ac:dyDescent="0.25"/>
    <row r="23" spans="2:5" ht="14.25" customHeight="1" x14ac:dyDescent="0.25"/>
    <row r="24" spans="2:5" ht="36" customHeight="1" x14ac:dyDescent="0.25"/>
    <row r="26" spans="2:5" x14ac:dyDescent="0.25">
      <c r="B26" s="30"/>
      <c r="C26" s="30"/>
      <c r="D26" s="30"/>
      <c r="E26" s="31"/>
    </row>
  </sheetData>
  <mergeCells count="9">
    <mergeCell ref="B5:B14"/>
    <mergeCell ref="G5:G14"/>
    <mergeCell ref="F5:F14"/>
    <mergeCell ref="B2:E2"/>
    <mergeCell ref="B3:B4"/>
    <mergeCell ref="C3:C4"/>
    <mergeCell ref="F3:F4"/>
    <mergeCell ref="G3:G4"/>
    <mergeCell ref="D3:E3"/>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D8702-4B33-4EAE-A09B-E3B54CE43975}">
  <dimension ref="A1:N28"/>
  <sheetViews>
    <sheetView tabSelected="1" workbookViewId="0">
      <selection activeCell="E17" sqref="E17"/>
    </sheetView>
  </sheetViews>
  <sheetFormatPr baseColWidth="10" defaultColWidth="11.42578125" defaultRowHeight="15" x14ac:dyDescent="0.25"/>
  <cols>
    <col min="12" max="12" width="32.5703125" customWidth="1"/>
    <col min="13" max="13" width="50.85546875" bestFit="1" customWidth="1"/>
    <col min="14" max="14" width="54.42578125" bestFit="1" customWidth="1"/>
  </cols>
  <sheetData>
    <row r="1" spans="1:14" ht="16.5" thickBot="1" x14ac:dyDescent="0.3">
      <c r="A1" s="114" t="s">
        <v>31</v>
      </c>
      <c r="B1" s="148"/>
      <c r="C1" s="148"/>
      <c r="D1" s="148"/>
      <c r="E1" s="148"/>
      <c r="F1" s="162"/>
      <c r="G1" s="162" t="s">
        <v>122</v>
      </c>
    </row>
    <row r="2" spans="1:14" x14ac:dyDescent="0.25">
      <c r="A2" s="149" t="s">
        <v>6</v>
      </c>
      <c r="B2" s="78" t="s">
        <v>32</v>
      </c>
      <c r="C2" s="78" t="s">
        <v>7</v>
      </c>
      <c r="D2" s="78"/>
      <c r="E2" s="78"/>
      <c r="F2" s="78"/>
      <c r="G2" s="78"/>
      <c r="H2" s="78"/>
      <c r="I2" s="78"/>
      <c r="J2" s="78"/>
      <c r="K2" s="78"/>
      <c r="L2" s="135" t="s">
        <v>33</v>
      </c>
      <c r="M2" s="135" t="s">
        <v>107</v>
      </c>
      <c r="N2" s="156" t="s">
        <v>10</v>
      </c>
    </row>
    <row r="3" spans="1:14" x14ac:dyDescent="0.25">
      <c r="A3" s="150"/>
      <c r="B3" s="78"/>
      <c r="C3" s="78" t="s">
        <v>108</v>
      </c>
      <c r="D3" s="78"/>
      <c r="E3" s="78"/>
      <c r="F3" s="78"/>
      <c r="G3" s="78"/>
      <c r="H3" s="78"/>
      <c r="I3" s="78"/>
      <c r="J3" s="78"/>
      <c r="K3" s="78"/>
      <c r="L3" s="152"/>
      <c r="M3" s="152"/>
      <c r="N3" s="157"/>
    </row>
    <row r="4" spans="1:14" ht="29.25" thickBot="1" x14ac:dyDescent="0.3">
      <c r="A4" s="151"/>
      <c r="B4" s="78"/>
      <c r="C4" s="75" t="s">
        <v>109</v>
      </c>
      <c r="D4" s="75" t="s">
        <v>38</v>
      </c>
      <c r="E4" s="75" t="s">
        <v>110</v>
      </c>
      <c r="F4" s="75" t="s">
        <v>40</v>
      </c>
      <c r="G4" s="75" t="s">
        <v>111</v>
      </c>
      <c r="H4" s="75" t="s">
        <v>112</v>
      </c>
      <c r="I4" s="75" t="s">
        <v>113</v>
      </c>
      <c r="J4" s="75" t="s">
        <v>114</v>
      </c>
      <c r="K4" s="75" t="s">
        <v>115</v>
      </c>
      <c r="L4" s="153"/>
      <c r="M4" s="153"/>
      <c r="N4" s="158"/>
    </row>
    <row r="5" spans="1:14" x14ac:dyDescent="0.25">
      <c r="A5" s="154" t="s">
        <v>116</v>
      </c>
      <c r="B5" s="21">
        <v>2006</v>
      </c>
      <c r="C5" s="29">
        <v>446</v>
      </c>
      <c r="D5" s="29">
        <v>0</v>
      </c>
      <c r="E5" s="29">
        <v>537.5</v>
      </c>
      <c r="F5" s="29">
        <v>856.12</v>
      </c>
      <c r="G5" s="29">
        <v>0</v>
      </c>
      <c r="H5" s="29">
        <v>1629.25</v>
      </c>
      <c r="I5" s="29">
        <v>4560.88</v>
      </c>
      <c r="J5" s="29">
        <v>54</v>
      </c>
      <c r="K5" s="29">
        <v>31558.5</v>
      </c>
      <c r="L5" s="125" t="s">
        <v>117</v>
      </c>
      <c r="M5" s="159" t="s">
        <v>43</v>
      </c>
      <c r="N5" s="87" t="s">
        <v>118</v>
      </c>
    </row>
    <row r="6" spans="1:14" x14ac:dyDescent="0.25">
      <c r="A6" s="155"/>
      <c r="B6" s="17">
        <v>2007</v>
      </c>
      <c r="C6" s="29">
        <v>754</v>
      </c>
      <c r="D6" s="29">
        <v>139.69999999999999</v>
      </c>
      <c r="E6" s="29">
        <v>409.45</v>
      </c>
      <c r="F6" s="29">
        <v>1866.01</v>
      </c>
      <c r="G6" s="29">
        <v>1</v>
      </c>
      <c r="H6" s="29">
        <v>280.01</v>
      </c>
      <c r="I6" s="29">
        <v>6178.3099999999995</v>
      </c>
      <c r="J6" s="29">
        <v>140</v>
      </c>
      <c r="K6" s="29">
        <v>32221.8</v>
      </c>
      <c r="L6" s="100"/>
      <c r="M6" s="160"/>
      <c r="N6" s="87"/>
    </row>
    <row r="7" spans="1:14" x14ac:dyDescent="0.25">
      <c r="A7" s="155"/>
      <c r="B7" s="17">
        <v>2008</v>
      </c>
      <c r="C7" s="29">
        <v>258</v>
      </c>
      <c r="D7" s="29">
        <v>0.5</v>
      </c>
      <c r="E7" s="29">
        <v>50</v>
      </c>
      <c r="F7" s="29">
        <v>522.49</v>
      </c>
      <c r="G7" s="29">
        <v>20</v>
      </c>
      <c r="H7" s="29">
        <v>177.14</v>
      </c>
      <c r="I7" s="29">
        <v>2478.98</v>
      </c>
      <c r="J7" s="29">
        <v>379.5</v>
      </c>
      <c r="K7" s="29">
        <v>32077.8</v>
      </c>
      <c r="L7" s="100"/>
      <c r="M7" s="160"/>
      <c r="N7" s="87"/>
    </row>
    <row r="8" spans="1:14" x14ac:dyDescent="0.25">
      <c r="A8" s="155"/>
      <c r="B8" s="17">
        <v>2009</v>
      </c>
      <c r="C8" s="29">
        <v>513</v>
      </c>
      <c r="D8" s="29">
        <v>37</v>
      </c>
      <c r="E8" s="29">
        <v>234.75</v>
      </c>
      <c r="F8" s="29">
        <v>757.6</v>
      </c>
      <c r="G8" s="29">
        <v>0</v>
      </c>
      <c r="H8" s="29">
        <v>522.34</v>
      </c>
      <c r="I8" s="29">
        <v>2844.0299999999997</v>
      </c>
      <c r="J8" s="29">
        <v>78.58</v>
      </c>
      <c r="K8" s="29">
        <v>30627</v>
      </c>
      <c r="L8" s="100"/>
      <c r="M8" s="161"/>
      <c r="N8" s="87"/>
    </row>
    <row r="9" spans="1:14" x14ac:dyDescent="0.25">
      <c r="A9" s="155"/>
      <c r="B9" s="54">
        <v>2010</v>
      </c>
      <c r="C9" s="55">
        <v>264</v>
      </c>
      <c r="D9" s="55">
        <v>4</v>
      </c>
      <c r="E9" s="55">
        <v>47.5</v>
      </c>
      <c r="F9" s="55">
        <v>581.92999999999995</v>
      </c>
      <c r="G9" s="55">
        <v>0</v>
      </c>
      <c r="H9" s="59">
        <v>91.75</v>
      </c>
      <c r="I9" s="55">
        <v>1570.5900000000001</v>
      </c>
      <c r="J9" s="55">
        <v>5.51</v>
      </c>
      <c r="K9" s="55">
        <v>31502.7</v>
      </c>
      <c r="L9" s="100"/>
      <c r="M9" s="123" t="s">
        <v>119</v>
      </c>
      <c r="N9" s="87"/>
    </row>
    <row r="10" spans="1:14" x14ac:dyDescent="0.25">
      <c r="A10" s="155"/>
      <c r="B10" s="17">
        <v>2011</v>
      </c>
      <c r="C10" s="29">
        <v>217</v>
      </c>
      <c r="D10" s="29">
        <v>0</v>
      </c>
      <c r="E10" s="29">
        <v>0.01</v>
      </c>
      <c r="F10" s="29">
        <v>215.45</v>
      </c>
      <c r="G10" s="29">
        <v>0</v>
      </c>
      <c r="H10" s="29">
        <v>65.099999999999994</v>
      </c>
      <c r="I10" s="29">
        <v>1601.15</v>
      </c>
      <c r="J10" s="29">
        <v>0</v>
      </c>
      <c r="K10" s="29">
        <v>29564.100000000002</v>
      </c>
      <c r="L10" s="100"/>
      <c r="M10" s="124"/>
      <c r="N10" s="87"/>
    </row>
    <row r="11" spans="1:14" x14ac:dyDescent="0.25">
      <c r="A11" s="155"/>
      <c r="B11" s="17">
        <v>2012</v>
      </c>
      <c r="C11" s="29">
        <v>157</v>
      </c>
      <c r="D11" s="29">
        <v>6</v>
      </c>
      <c r="E11" s="29">
        <v>43</v>
      </c>
      <c r="F11" s="29">
        <v>805.05</v>
      </c>
      <c r="G11" s="29">
        <v>0</v>
      </c>
      <c r="H11" s="29">
        <v>156.12</v>
      </c>
      <c r="I11" s="29">
        <v>1211.6799999999998</v>
      </c>
      <c r="J11" s="29">
        <v>210</v>
      </c>
      <c r="K11" s="29">
        <v>30634.2</v>
      </c>
      <c r="L11" s="100"/>
      <c r="M11" s="124"/>
      <c r="N11" s="87"/>
    </row>
    <row r="12" spans="1:14" x14ac:dyDescent="0.25">
      <c r="A12" s="155"/>
      <c r="B12" s="54">
        <v>2013</v>
      </c>
      <c r="C12" s="55">
        <v>179</v>
      </c>
      <c r="D12" s="55">
        <v>244</v>
      </c>
      <c r="E12" s="55">
        <v>136</v>
      </c>
      <c r="F12" s="55">
        <v>1833.98</v>
      </c>
      <c r="G12" s="55">
        <v>23</v>
      </c>
      <c r="H12" s="55">
        <v>1185.55</v>
      </c>
      <c r="I12" s="55">
        <v>1611.68</v>
      </c>
      <c r="J12" s="55">
        <v>93.67</v>
      </c>
      <c r="K12" s="55">
        <v>33795.9</v>
      </c>
      <c r="L12" s="100"/>
      <c r="M12" s="124"/>
      <c r="N12" s="87"/>
    </row>
    <row r="13" spans="1:14" x14ac:dyDescent="0.25">
      <c r="A13" s="155"/>
      <c r="B13" s="17">
        <v>2014</v>
      </c>
      <c r="C13" s="29">
        <v>680</v>
      </c>
      <c r="D13" s="29">
        <v>0</v>
      </c>
      <c r="E13" s="29">
        <v>51.5</v>
      </c>
      <c r="F13" s="29">
        <v>404.49</v>
      </c>
      <c r="G13" s="29">
        <v>0</v>
      </c>
      <c r="H13" s="29">
        <v>301.31</v>
      </c>
      <c r="I13" s="29">
        <v>2915.4300000000003</v>
      </c>
      <c r="J13" s="29">
        <v>68</v>
      </c>
      <c r="K13" s="29">
        <v>36246.6</v>
      </c>
      <c r="L13" s="100"/>
      <c r="M13" s="124"/>
      <c r="N13" s="87"/>
    </row>
    <row r="14" spans="1:14" x14ac:dyDescent="0.25">
      <c r="A14" s="155"/>
      <c r="B14" s="17">
        <v>2015</v>
      </c>
      <c r="C14" s="29">
        <v>4716</v>
      </c>
      <c r="D14" s="29">
        <v>1634.5</v>
      </c>
      <c r="E14" s="29">
        <v>3014.46</v>
      </c>
      <c r="F14" s="29">
        <v>7639.13</v>
      </c>
      <c r="G14" s="29">
        <v>4.5</v>
      </c>
      <c r="H14" s="29">
        <v>783.14</v>
      </c>
      <c r="I14" s="29">
        <v>17099.22</v>
      </c>
      <c r="J14" s="29">
        <v>674.44</v>
      </c>
      <c r="K14" s="29">
        <v>37280.700000000004</v>
      </c>
      <c r="L14" s="100"/>
      <c r="M14" s="124"/>
      <c r="N14" s="87"/>
    </row>
    <row r="15" spans="1:14" x14ac:dyDescent="0.25">
      <c r="L15" s="100"/>
      <c r="M15" s="124"/>
      <c r="N15" s="87"/>
    </row>
    <row r="16" spans="1:14" x14ac:dyDescent="0.25">
      <c r="L16" s="100"/>
      <c r="M16" s="125"/>
      <c r="N16" s="87"/>
    </row>
    <row r="17" spans="12:14" x14ac:dyDescent="0.25">
      <c r="L17" s="100"/>
      <c r="M17" s="100" t="s">
        <v>120</v>
      </c>
      <c r="N17" s="87"/>
    </row>
    <row r="18" spans="12:14" x14ac:dyDescent="0.25">
      <c r="L18" s="100"/>
      <c r="M18" s="100"/>
      <c r="N18" s="87"/>
    </row>
    <row r="19" spans="12:14" x14ac:dyDescent="0.25">
      <c r="L19" s="100"/>
      <c r="M19" s="100"/>
      <c r="N19" s="87"/>
    </row>
    <row r="20" spans="12:14" x14ac:dyDescent="0.25">
      <c r="L20" s="100" t="s">
        <v>117</v>
      </c>
      <c r="M20" s="100"/>
      <c r="N20" s="87"/>
    </row>
    <row r="21" spans="12:14" x14ac:dyDescent="0.25">
      <c r="L21" s="100"/>
      <c r="M21" s="100"/>
      <c r="N21" s="87"/>
    </row>
    <row r="22" spans="12:14" x14ac:dyDescent="0.25">
      <c r="L22" s="100"/>
      <c r="M22" s="100"/>
      <c r="N22" s="87"/>
    </row>
    <row r="23" spans="12:14" x14ac:dyDescent="0.25">
      <c r="L23" s="100"/>
      <c r="M23" s="100" t="s">
        <v>121</v>
      </c>
      <c r="N23" s="87"/>
    </row>
    <row r="24" spans="12:14" x14ac:dyDescent="0.25">
      <c r="L24" s="100"/>
      <c r="M24" s="100"/>
      <c r="N24" s="87"/>
    </row>
    <row r="25" spans="12:14" x14ac:dyDescent="0.25">
      <c r="L25" s="100"/>
      <c r="M25" s="100"/>
      <c r="N25" s="87"/>
    </row>
    <row r="26" spans="12:14" x14ac:dyDescent="0.25">
      <c r="L26" s="100"/>
      <c r="M26" s="100"/>
      <c r="N26" s="87"/>
    </row>
    <row r="27" spans="12:14" x14ac:dyDescent="0.25">
      <c r="L27" s="100"/>
      <c r="M27" s="100"/>
      <c r="N27" s="87"/>
    </row>
    <row r="28" spans="12:14" x14ac:dyDescent="0.25">
      <c r="L28" s="100"/>
      <c r="M28" s="100"/>
      <c r="N28" s="88"/>
    </row>
  </sheetData>
  <mergeCells count="16">
    <mergeCell ref="A5:A14"/>
    <mergeCell ref="N2:N4"/>
    <mergeCell ref="C3:K3"/>
    <mergeCell ref="L5:L19"/>
    <mergeCell ref="M5:M8"/>
    <mergeCell ref="N5:N28"/>
    <mergeCell ref="M9:M16"/>
    <mergeCell ref="M17:M22"/>
    <mergeCell ref="L20:L28"/>
    <mergeCell ref="M23:M28"/>
    <mergeCell ref="M2:M4"/>
    <mergeCell ref="A1:E1"/>
    <mergeCell ref="A2:A4"/>
    <mergeCell ref="B2:B4"/>
    <mergeCell ref="C2:K2"/>
    <mergeCell ref="L2:L4"/>
  </mergeCells>
  <hyperlinks>
    <hyperlink ref="N17:N28" r:id="rId1" display="Incendios - Cuadro Final" xr:uid="{0B79E761-5D29-4AA4-8A4C-065D51DD65B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LEÑA</vt:lpstr>
      <vt:lpstr>Madera Plantación</vt:lpstr>
      <vt:lpstr>Madera Bosque Natural</vt:lpstr>
      <vt:lpstr>Incendios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MARGIE</dc:creator>
  <cp:keywords/>
  <dc:description/>
  <cp:lastModifiedBy>Isaias Martínez</cp:lastModifiedBy>
  <cp:revision/>
  <dcterms:created xsi:type="dcterms:W3CDTF">2020-09-17T16:12:16Z</dcterms:created>
  <dcterms:modified xsi:type="dcterms:W3CDTF">2023-03-09T17:00:51Z</dcterms:modified>
  <cp:category/>
  <cp:contentStatus/>
</cp:coreProperties>
</file>